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775" tabRatio="382" activeTab="0"/>
  </bookViews>
  <sheets>
    <sheet name="заг_лист_2" sheetId="1" r:id="rId1"/>
  </sheets>
  <definedNames>
    <definedName name="ГР11_3">#REF!</definedName>
    <definedName name="ГР11_4">#REF!</definedName>
    <definedName name="ГР15_3" localSheetId="0">'заг_лист_2'!#REF!</definedName>
    <definedName name="ГР15_3">#REF!</definedName>
    <definedName name="ГР15_4" localSheetId="0">'заг_лист_2'!#REF!</definedName>
    <definedName name="ГР15_4">#REF!</definedName>
    <definedName name="ГР16">#REF!</definedName>
    <definedName name="ГР16_3">#REF!</definedName>
    <definedName name="ГР17_3">#REF!</definedName>
    <definedName name="ГР17_4">#REF!</definedName>
    <definedName name="ГР18">#REF!</definedName>
    <definedName name="ГР18_2">#REF!</definedName>
    <definedName name="ГР19">#REF!</definedName>
    <definedName name="ГР19_2">#REF!</definedName>
    <definedName name="ГР19_3">#REF!</definedName>
    <definedName name="ГР19_4">#REF!</definedName>
    <definedName name="_xlnm.Print_Area" localSheetId="0">'заг_лист_2'!$A$1:$EA$68</definedName>
    <definedName name="ТГР19">#REF!</definedName>
  </definedNames>
  <calcPr fullCalcOnLoad="1"/>
</workbook>
</file>

<file path=xl/sharedStrings.xml><?xml version="1.0" encoding="utf-8"?>
<sst xmlns="http://schemas.openxmlformats.org/spreadsheetml/2006/main" count="181" uniqueCount="154">
  <si>
    <t>Виробниче навчання</t>
  </si>
  <si>
    <t>І курс</t>
  </si>
  <si>
    <t>Консультації</t>
  </si>
  <si>
    <t>Виробнича практика</t>
  </si>
  <si>
    <t>Всього_ФАКТ</t>
  </si>
  <si>
    <t>№ з/п</t>
  </si>
  <si>
    <t>Захист Вітчизни</t>
  </si>
  <si>
    <t>1.1</t>
  </si>
  <si>
    <t>1.2</t>
  </si>
  <si>
    <t>Вс_по_розр</t>
  </si>
  <si>
    <t>Українська мова</t>
  </si>
  <si>
    <t>Українська література</t>
  </si>
  <si>
    <t>Історія України</t>
  </si>
  <si>
    <t>Всесвітня історія</t>
  </si>
  <si>
    <t>2</t>
  </si>
  <si>
    <t>3</t>
  </si>
  <si>
    <t>4</t>
  </si>
  <si>
    <t>5</t>
  </si>
  <si>
    <t>7.1</t>
  </si>
  <si>
    <t>7.2</t>
  </si>
  <si>
    <t>9</t>
  </si>
  <si>
    <t>10</t>
  </si>
  <si>
    <t>11</t>
  </si>
  <si>
    <t>Математика</t>
  </si>
  <si>
    <t>Іноземна мова</t>
  </si>
  <si>
    <t>Всього_1_2_3_к</t>
  </si>
  <si>
    <t>14</t>
  </si>
  <si>
    <t>Зарубіжна література</t>
  </si>
  <si>
    <t>факт_1_2_3_курс</t>
  </si>
  <si>
    <t>факт_1_сем</t>
  </si>
  <si>
    <t>факт_2_сем</t>
  </si>
  <si>
    <t>IІ курс</t>
  </si>
  <si>
    <t>IIІ курс</t>
  </si>
  <si>
    <t>Громадянська освіта</t>
  </si>
  <si>
    <t>Природничі науки</t>
  </si>
  <si>
    <t>Державна кваліфікаційна атестація або поетапна кваліфікаційна атестація</t>
  </si>
  <si>
    <t>ЗПБ</t>
  </si>
  <si>
    <t>Компоненти робочого навчального плану</t>
  </si>
  <si>
    <t xml:space="preserve">Розподіл годин по курсах, семестрах, модулях, тижнях </t>
  </si>
  <si>
    <t>Семестр</t>
  </si>
  <si>
    <t>Види підготовки для здобуття П(ПТ)О</t>
  </si>
  <si>
    <t>Загальноосвітня підготовка</t>
  </si>
  <si>
    <t>Базові предмети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</si>
  <si>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</si>
  <si>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</si>
  <si>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</si>
  <si>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</si>
  <si>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</si>
  <si>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</si>
  <si>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</si>
  <si>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</si>
  <si>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</si>
  <si>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</si>
  <si>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</si>
  <si>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1.2.2</t>
  </si>
  <si>
    <t>Фізична культура</t>
  </si>
  <si>
    <t>3.1</t>
  </si>
  <si>
    <t>3.3</t>
  </si>
  <si>
    <t>3.4</t>
  </si>
  <si>
    <t>4.1</t>
  </si>
  <si>
    <t>4.2</t>
  </si>
  <si>
    <t>4.3</t>
  </si>
  <si>
    <t>4.4</t>
  </si>
  <si>
    <t>5.1</t>
  </si>
  <si>
    <t>5.2</t>
  </si>
  <si>
    <t>6</t>
  </si>
  <si>
    <t>6.1</t>
  </si>
  <si>
    <t>6.2</t>
  </si>
  <si>
    <t>6.4</t>
  </si>
  <si>
    <t>6.5</t>
  </si>
  <si>
    <t>6.6</t>
  </si>
  <si>
    <t>7</t>
  </si>
  <si>
    <t>Виробниче навчання в
навчальних майстернях</t>
  </si>
  <si>
    <t>Виробниче навчання в умовах виробництва</t>
  </si>
  <si>
    <t>7.1.1</t>
  </si>
  <si>
    <t>7.1.2</t>
  </si>
  <si>
    <t xml:space="preserve">Державна підсумкова атестація (зовнішнє незалежне оцінювання) </t>
  </si>
  <si>
    <t>Загальнопрофесійна підготовка -  базовий блок (навчальні предмети)</t>
  </si>
  <si>
    <t>Загальний обсяг навчального часу  (без п. 11)</t>
  </si>
  <si>
    <t>Столяр будівельний  
2-3 розряду</t>
  </si>
  <si>
    <t>Інформаційні технології</t>
  </si>
  <si>
    <t>Основи галузевої економіки і підприємництва</t>
  </si>
  <si>
    <t>Правила дорожнього руху</t>
  </si>
  <si>
    <t>4.5</t>
  </si>
  <si>
    <t>Технологія столярних робіт</t>
  </si>
  <si>
    <t>Матеріалознавство</t>
  </si>
  <si>
    <t>Будівельне креслення</t>
  </si>
  <si>
    <t>Електротехніка</t>
  </si>
  <si>
    <t>Охорона праці</t>
  </si>
  <si>
    <t>Столяр будівельний  
4 розряду</t>
  </si>
  <si>
    <t xml:space="preserve">Професійно-теоретична
підготовка (професійні компетентності/ навчальні предмети) (Столяр)
</t>
  </si>
  <si>
    <t xml:space="preserve">Професійно-практична підготовка (професійні компетентності) (Столяр)
</t>
  </si>
  <si>
    <t xml:space="preserve">Професійно-теоретична
підготовка (професійні компетентності/ навчальні предмети) (Монтажник)
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</si>
  <si>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</si>
  <si>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</si>
  <si>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</si>
  <si>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</si>
  <si>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</si>
  <si>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</si>
  <si>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</si>
  <si>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</si>
  <si>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</si>
  <si>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Монтажник гіпсокартонних конструкцій 3 розряду</t>
  </si>
  <si>
    <t>МГК-3.1 Підготовчі роботи</t>
  </si>
  <si>
    <t>МГК-3.2 Обличкування стін гіпсокартоном безкаркасним і каркасним способами</t>
  </si>
  <si>
    <t>МГК-3.3 Монтаж прямолінійних гіпсокартонних перегородок</t>
  </si>
  <si>
    <t>МГК-3.4 Улаштування підшивних стель</t>
  </si>
  <si>
    <t>МГК-3.5 Шпаклювання, ремонт швів і обшивок з гіпсокартону</t>
  </si>
  <si>
    <t>Монтажник гіпсокартонних конструкцій 4 розряду</t>
  </si>
  <si>
    <t>Основи матеріалознавства</t>
  </si>
  <si>
    <t>Основи будівельного креслення</t>
  </si>
  <si>
    <t>Основи енергоефективності</t>
  </si>
  <si>
    <t>МГК-4.1 Монтаж плоских підвісних стель</t>
  </si>
  <si>
    <t>МГК-4.2 Монтаж звукоізоляційних і санітарно-технічних перегородок</t>
  </si>
  <si>
    <t>МГК-4.3 Монтаж збірних основ підлог</t>
  </si>
  <si>
    <t>МГК-4.4 Улаштування мансард</t>
  </si>
  <si>
    <t>МГК-4.5 Виготовлення шаблонів і створення елементів простих криволінійних обрисів з гіпсокартону, монтаж криволінійних гіпсокартонних перегородок</t>
  </si>
  <si>
    <t>МГК-4.6 Улаштування конструкцій із застосуванням плит «аквапанель»</t>
  </si>
  <si>
    <t xml:space="preserve">Інформатика </t>
  </si>
  <si>
    <t>Технології</t>
  </si>
  <si>
    <t xml:space="preserve">Професійно-практична підготовка (професійні компетентності) (Монтажник)
</t>
  </si>
  <si>
    <t>МГК-3.1</t>
  </si>
  <si>
    <t>МГК-3.2</t>
  </si>
  <si>
    <t>МГК-3.5</t>
  </si>
  <si>
    <t>МГК-4.1</t>
  </si>
  <si>
    <t>МГК-4.2</t>
  </si>
  <si>
    <t>МГК-4.3</t>
  </si>
  <si>
    <t>МГК-4.4</t>
  </si>
  <si>
    <t>МГК-4.5</t>
  </si>
  <si>
    <t>МГК-3.3</t>
  </si>
  <si>
    <t>МГК-3.4</t>
  </si>
  <si>
    <t>столяр будівельний</t>
  </si>
  <si>
    <t>столяр будівельний 3 розряду</t>
  </si>
  <si>
    <t xml:space="preserve">столяр будівельний </t>
  </si>
  <si>
    <t>столяр буд. 4 розр.</t>
  </si>
  <si>
    <t>монтажник гіпсокарт. констр.</t>
  </si>
  <si>
    <t>монтажник ГКК 3 розряду</t>
  </si>
  <si>
    <t>монтажник гіпсокартонних конструкцій</t>
  </si>
  <si>
    <t>монтажник гіпсокартонних конструкцій 4 розряду</t>
  </si>
  <si>
    <t>МГК-4.6</t>
  </si>
  <si>
    <t>Із них ЛПР</t>
  </si>
  <si>
    <t>"_______"   червня 2018 року</t>
  </si>
  <si>
    <t>Директор ДНЗ "Полонський агропромисловий центр професійної освіти"                             Романюк М.Є.</t>
  </si>
  <si>
    <t>Всього
столяр буд. 3 р.</t>
  </si>
  <si>
    <t>Всього
столяр буд. 4 р.</t>
  </si>
  <si>
    <t>Всього
монт. ГКК 3 р.</t>
  </si>
  <si>
    <t>Всього
монт. ГКК 4 р.</t>
  </si>
  <si>
    <t xml:space="preserve">Вибірково-обов’язкові предмети </t>
  </si>
  <si>
    <t>Всього годин</t>
  </si>
  <si>
    <t>Всього
годин за модуль</t>
  </si>
  <si>
    <t xml:space="preserve"> Всього 1 курс</t>
  </si>
  <si>
    <t>Всього 2 курс</t>
  </si>
  <si>
    <t>Всього 3 курс</t>
  </si>
  <si>
    <t>V. План освітнього процесу</t>
  </si>
</sst>
</file>

<file path=xl/styles.xml><?xml version="1.0" encoding="utf-8"?>
<styleSheet xmlns="http://schemas.openxmlformats.org/spreadsheetml/2006/main">
  <numFmts count="5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  <numFmt numFmtId="189" formatCode="mmm/yyyy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d/m"/>
    <numFmt numFmtId="199" formatCode="0;[Red]0"/>
    <numFmt numFmtId="200" formatCode="d/m/yy"/>
    <numFmt numFmtId="201" formatCode="0.000_ ;[Red]\-0.000\ "/>
    <numFmt numFmtId="202" formatCode="0.000;[Red]0.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dd\.mm\.yy;@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MS Sans Serif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vertAlign val="superscript"/>
      <sz val="11"/>
      <name val="Arial Cyr"/>
      <family val="0"/>
    </font>
    <font>
      <sz val="12"/>
      <color indexed="8"/>
      <name val="Times New Roman"/>
      <family val="1"/>
    </font>
    <font>
      <b/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Vertical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 applyProtection="1">
      <alignment vertical="top"/>
      <protection hidden="1"/>
    </xf>
    <xf numFmtId="0" fontId="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6" fillId="0" borderId="2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 vertical="center" textRotation="90" wrapText="1"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left" wrapText="1"/>
      <protection hidden="1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Fill="1" applyBorder="1" applyAlignment="1" applyProtection="1" quotePrefix="1">
      <alignment horizontal="center" vertical="center"/>
      <protection hidden="1"/>
    </xf>
    <xf numFmtId="0" fontId="0" fillId="0" borderId="5" xfId="0" applyFill="1" applyBorder="1" applyAlignment="1" applyProtection="1">
      <alignment/>
      <protection hidden="1"/>
    </xf>
    <xf numFmtId="0" fontId="6" fillId="0" borderId="5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6" fillId="0" borderId="5" xfId="0" applyFont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0" fontId="6" fillId="0" borderId="3" xfId="0" applyFont="1" applyFill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wrapText="1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 textRotation="90" wrapText="1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 textRotation="90"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/>
      <protection hidden="1"/>
    </xf>
    <xf numFmtId="0" fontId="1" fillId="0" borderId="7" xfId="0" applyFont="1" applyBorder="1" applyAlignment="1" applyProtection="1">
      <alignment horizontal="center" vertical="center" textRotation="90" wrapText="1"/>
      <protection hidden="1"/>
    </xf>
    <xf numFmtId="0" fontId="12" fillId="0" borderId="8" xfId="0" applyNumberFormat="1" applyFont="1" applyFill="1" applyBorder="1" applyAlignment="1" applyProtection="1">
      <alignment vertical="center"/>
      <protection hidden="1"/>
    </xf>
    <xf numFmtId="0" fontId="0" fillId="0" borderId="8" xfId="0" applyNumberFormat="1" applyFon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49" fontId="11" fillId="0" borderId="2" xfId="0" applyNumberFormat="1" applyFont="1" applyBorder="1" applyAlignment="1" applyProtection="1">
      <alignment horizontal="center" vertical="center"/>
      <protection hidden="1"/>
    </xf>
    <xf numFmtId="49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0" borderId="2" xfId="0" applyFont="1" applyBorder="1" applyAlignment="1" applyProtection="1">
      <alignment wrapText="1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8" xfId="0" applyNumberFormat="1" applyFont="1" applyFill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11" fillId="0" borderId="4" xfId="0" applyFont="1" applyBorder="1" applyAlignment="1" applyProtection="1" quotePrefix="1">
      <alignment horizontal="center" vertical="center"/>
      <protection hidden="1"/>
    </xf>
    <xf numFmtId="0" fontId="11" fillId="0" borderId="4" xfId="0" applyFont="1" applyBorder="1" applyAlignment="1" applyProtection="1">
      <alignment horizontal="center" wrapText="1"/>
      <protection hidden="1"/>
    </xf>
    <xf numFmtId="0" fontId="6" fillId="0" borderId="4" xfId="0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0" fillId="0" borderId="6" xfId="0" applyFont="1" applyFill="1" applyBorder="1" applyAlignment="1" applyProtection="1">
      <alignment/>
      <protection hidden="1"/>
    </xf>
    <xf numFmtId="0" fontId="12" fillId="0" borderId="12" xfId="0" applyNumberFormat="1" applyFont="1" applyFill="1" applyBorder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wrapText="1"/>
      <protection hidden="1"/>
    </xf>
    <xf numFmtId="0" fontId="0" fillId="4" borderId="9" xfId="0" applyFill="1" applyBorder="1" applyAlignment="1" applyProtection="1">
      <alignment/>
      <protection hidden="1"/>
    </xf>
    <xf numFmtId="0" fontId="7" fillId="4" borderId="9" xfId="0" applyFont="1" applyFill="1" applyBorder="1" applyAlignment="1" applyProtection="1">
      <alignment vertical="center" textRotation="90"/>
      <protection hidden="1"/>
    </xf>
    <xf numFmtId="0" fontId="4" fillId="4" borderId="9" xfId="0" applyFont="1" applyFill="1" applyBorder="1" applyAlignment="1" applyProtection="1">
      <alignment vertical="center" textRotation="90"/>
      <protection hidden="1"/>
    </xf>
    <xf numFmtId="0" fontId="6" fillId="4" borderId="9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4" borderId="9" xfId="0" applyFon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3" borderId="2" xfId="0" applyFon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/>
      <protection hidden="1"/>
    </xf>
    <xf numFmtId="0" fontId="6" fillId="4" borderId="13" xfId="0" applyFont="1" applyFill="1" applyBorder="1" applyAlignment="1" applyProtection="1">
      <alignment/>
      <protection hidden="1"/>
    </xf>
    <xf numFmtId="0" fontId="6" fillId="0" borderId="14" xfId="0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3" borderId="4" xfId="0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0" fillId="4" borderId="13" xfId="0" applyFont="1" applyFill="1" applyBorder="1" applyAlignment="1" applyProtection="1">
      <alignment/>
      <protection hidden="1"/>
    </xf>
    <xf numFmtId="0" fontId="9" fillId="0" borderId="15" xfId="0" applyFont="1" applyBorder="1" applyAlignment="1" applyProtection="1">
      <alignment horizontal="left" wrapText="1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/>
      <protection hidden="1"/>
    </xf>
    <xf numFmtId="0" fontId="6" fillId="4" borderId="17" xfId="0" applyFont="1" applyFill="1" applyBorder="1" applyAlignment="1" applyProtection="1">
      <alignment/>
      <protection hidden="1"/>
    </xf>
    <xf numFmtId="0" fontId="6" fillId="0" borderId="18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12" fillId="0" borderId="19" xfId="0" applyNumberFormat="1" applyFont="1" applyFill="1" applyBorder="1" applyAlignment="1" applyProtection="1">
      <alignment vertical="center"/>
      <protection hidden="1"/>
    </xf>
    <xf numFmtId="0" fontId="0" fillId="3" borderId="15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3" borderId="15" xfId="0" applyFont="1" applyFill="1" applyBorder="1" applyAlignment="1" applyProtection="1">
      <alignment horizontal="center"/>
      <protection hidden="1"/>
    </xf>
    <xf numFmtId="0" fontId="0" fillId="4" borderId="17" xfId="0" applyFont="1" applyFill="1" applyBorder="1" applyAlignment="1" applyProtection="1">
      <alignment/>
      <protection hidden="1"/>
    </xf>
    <xf numFmtId="0" fontId="8" fillId="3" borderId="6" xfId="0" applyFont="1" applyFill="1" applyBorder="1" applyAlignment="1" applyProtection="1">
      <alignment horizontal="center" textRotation="90" wrapText="1"/>
      <protection hidden="1"/>
    </xf>
    <xf numFmtId="0" fontId="8" fillId="3" borderId="6" xfId="0" applyFont="1" applyFill="1" applyBorder="1" applyAlignment="1" applyProtection="1">
      <alignment textRotation="90" wrapText="1"/>
      <protection hidden="1"/>
    </xf>
    <xf numFmtId="0" fontId="6" fillId="3" borderId="4" xfId="0" applyFont="1" applyFill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 textRotation="90"/>
      <protection hidden="1"/>
    </xf>
    <xf numFmtId="0" fontId="0" fillId="5" borderId="21" xfId="0" applyFill="1" applyBorder="1" applyAlignment="1" applyProtection="1">
      <alignment horizontal="center" vertical="center" textRotation="90"/>
      <protection hidden="1"/>
    </xf>
    <xf numFmtId="0" fontId="0" fillId="5" borderId="4" xfId="0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0" fontId="0" fillId="0" borderId="11" xfId="0" applyFill="1" applyBorder="1" applyAlignment="1" applyProtection="1">
      <alignment horizontal="center" vertical="center" textRotation="90"/>
      <protection hidden="1"/>
    </xf>
    <xf numFmtId="0" fontId="0" fillId="0" borderId="23" xfId="0" applyFill="1" applyBorder="1" applyAlignment="1" applyProtection="1">
      <alignment horizontal="center" vertical="center" textRotation="90"/>
      <protection hidden="1"/>
    </xf>
    <xf numFmtId="0" fontId="0" fillId="0" borderId="24" xfId="0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4" xfId="0" applyFill="1" applyBorder="1" applyAlignment="1" applyProtection="1">
      <alignment horizontal="center"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21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textRotation="90" wrapText="1"/>
      <protection hidden="1"/>
    </xf>
    <xf numFmtId="0" fontId="1" fillId="0" borderId="21" xfId="0" applyFont="1" applyBorder="1" applyAlignment="1" applyProtection="1">
      <alignment horizontal="center" vertical="center" textRotation="90" wrapText="1"/>
      <protection hidden="1"/>
    </xf>
    <xf numFmtId="0" fontId="1" fillId="0" borderId="4" xfId="0" applyFont="1" applyBorder="1" applyAlignment="1" applyProtection="1">
      <alignment horizontal="center" vertical="center" textRotation="90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346"/>
  <sheetViews>
    <sheetView tabSelected="1" view="pageBreakPreview" zoomScaleSheetLayoutView="100" workbookViewId="0" topLeftCell="A1">
      <selection activeCell="BN72" sqref="BN72"/>
    </sheetView>
  </sheetViews>
  <sheetFormatPr defaultColWidth="9.00390625" defaultRowHeight="12.75"/>
  <cols>
    <col min="1" max="1" width="4.375" style="1" customWidth="1"/>
    <col min="2" max="2" width="38.375" style="11" customWidth="1"/>
    <col min="3" max="3" width="5.25390625" style="3" customWidth="1"/>
    <col min="4" max="4" width="3.875" style="3" customWidth="1"/>
    <col min="5" max="6" width="5.875" style="3" hidden="1" customWidth="1"/>
    <col min="7" max="7" width="0.875" style="3" customWidth="1"/>
    <col min="8" max="8" width="4.75390625" style="3" customWidth="1"/>
    <col min="9" max="9" width="0.875" style="3" customWidth="1"/>
    <col min="10" max="10" width="4.75390625" style="3" customWidth="1"/>
    <col min="11" max="11" width="0.875" style="3" customWidth="1"/>
    <col min="12" max="12" width="4.75390625" style="3" customWidth="1"/>
    <col min="13" max="13" width="0.875" style="3" customWidth="1"/>
    <col min="14" max="14" width="4.75390625" style="3" customWidth="1"/>
    <col min="15" max="15" width="0.875" style="3" customWidth="1"/>
    <col min="16" max="16" width="4.75390625" style="3" hidden="1" customWidth="1"/>
    <col min="17" max="17" width="0.875" style="3" hidden="1" customWidth="1"/>
    <col min="18" max="18" width="6.375" style="3" hidden="1" customWidth="1"/>
    <col min="19" max="23" width="3.00390625" style="3" customWidth="1"/>
    <col min="24" max="29" width="3.00390625" style="3" hidden="1" customWidth="1"/>
    <col min="30" max="30" width="1.00390625" style="3" customWidth="1"/>
    <col min="31" max="37" width="3.00390625" style="3" customWidth="1"/>
    <col min="38" max="43" width="3.00390625" style="3" hidden="1" customWidth="1"/>
    <col min="44" max="46" width="4.75390625" style="3" hidden="1" customWidth="1"/>
    <col min="47" max="47" width="5.00390625" style="3" customWidth="1"/>
    <col min="48" max="48" width="1.75390625" style="3" customWidth="1"/>
    <col min="49" max="50" width="3.00390625" style="3" customWidth="1"/>
    <col min="51" max="51" width="3.75390625" style="3" customWidth="1"/>
    <col min="52" max="54" width="3.00390625" style="3" customWidth="1"/>
    <col min="55" max="60" width="3.00390625" style="3" hidden="1" customWidth="1"/>
    <col min="61" max="61" width="1.00390625" style="3" customWidth="1"/>
    <col min="62" max="64" width="3.00390625" style="3" customWidth="1"/>
    <col min="65" max="65" width="3.75390625" style="3" customWidth="1"/>
    <col min="66" max="67" width="3.00390625" style="3" customWidth="1"/>
    <col min="68" max="68" width="3.75390625" style="3" customWidth="1"/>
    <col min="69" max="70" width="3.00390625" style="3" customWidth="1"/>
    <col min="71" max="71" width="3.75390625" style="3" customWidth="1"/>
    <col min="72" max="72" width="3.00390625" style="3" customWidth="1"/>
    <col min="73" max="73" width="3.75390625" style="3" customWidth="1"/>
    <col min="74" max="75" width="3.00390625" style="3" customWidth="1"/>
    <col min="76" max="76" width="3.75390625" style="3" customWidth="1"/>
    <col min="77" max="82" width="3.00390625" style="3" hidden="1" customWidth="1"/>
    <col min="83" max="85" width="4.75390625" style="3" hidden="1" customWidth="1"/>
    <col min="86" max="86" width="4.75390625" style="3" customWidth="1"/>
    <col min="87" max="87" width="1.75390625" style="3" customWidth="1"/>
    <col min="88" max="89" width="3.00390625" style="3" customWidth="1"/>
    <col min="90" max="90" width="3.75390625" style="3" customWidth="1"/>
    <col min="91" max="94" width="3.00390625" style="3" customWidth="1"/>
    <col min="95" max="99" width="3.00390625" style="3" hidden="1" customWidth="1"/>
    <col min="100" max="101" width="4.25390625" style="3" customWidth="1"/>
    <col min="102" max="102" width="1.00390625" style="3" customWidth="1"/>
    <col min="103" max="104" width="3.00390625" style="3" customWidth="1"/>
    <col min="105" max="105" width="3.75390625" style="3" customWidth="1"/>
    <col min="106" max="107" width="3.00390625" style="3" customWidth="1"/>
    <col min="108" max="108" width="3.75390625" style="3" customWidth="1"/>
    <col min="109" max="109" width="3.00390625" style="3" customWidth="1"/>
    <col min="110" max="110" width="3.75390625" style="3" customWidth="1"/>
    <col min="111" max="111" width="3.00390625" style="3" customWidth="1"/>
    <col min="112" max="112" width="3.75390625" style="3" customWidth="1"/>
    <col min="113" max="114" width="3.00390625" style="3" customWidth="1"/>
    <col min="115" max="115" width="3.75390625" style="3" customWidth="1"/>
    <col min="116" max="117" width="3.00390625" style="3" customWidth="1"/>
    <col min="118" max="121" width="3.00390625" style="3" hidden="1" customWidth="1"/>
    <col min="122" max="124" width="3.00390625" style="3" customWidth="1"/>
    <col min="125" max="126" width="4.25390625" style="3" customWidth="1"/>
    <col min="127" max="129" width="4.75390625" style="3" hidden="1" customWidth="1"/>
    <col min="130" max="130" width="4.75390625" style="3" customWidth="1"/>
    <col min="131" max="131" width="1.25" style="3" customWidth="1"/>
    <col min="132" max="143" width="3.00390625" style="3" customWidth="1"/>
    <col min="144" max="16384" width="9.125" style="3" customWidth="1"/>
  </cols>
  <sheetData>
    <row r="1" spans="2:131" ht="15" customHeight="1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 t="s">
        <v>153</v>
      </c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</row>
    <row r="2" ht="3.75" customHeight="1">
      <c r="B2" s="2"/>
    </row>
    <row r="3" spans="1:131" ht="10.5" customHeight="1">
      <c r="A3" s="181" t="s">
        <v>5</v>
      </c>
      <c r="B3" s="184" t="s">
        <v>37</v>
      </c>
      <c r="C3" s="175" t="s">
        <v>148</v>
      </c>
      <c r="D3" s="187" t="s">
        <v>140</v>
      </c>
      <c r="E3" s="4"/>
      <c r="F3" s="36"/>
      <c r="G3" s="36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73" t="s">
        <v>38</v>
      </c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93"/>
      <c r="AW3" s="173" t="s">
        <v>38</v>
      </c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 t="s">
        <v>38</v>
      </c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</row>
    <row r="4" spans="1:131" ht="12" customHeight="1">
      <c r="A4" s="182"/>
      <c r="B4" s="185"/>
      <c r="C4" s="176"/>
      <c r="D4" s="188"/>
      <c r="E4" s="162" t="s">
        <v>25</v>
      </c>
      <c r="F4" s="162" t="s">
        <v>28</v>
      </c>
      <c r="G4" s="175"/>
      <c r="H4" s="175" t="s">
        <v>79</v>
      </c>
      <c r="I4" s="175"/>
      <c r="J4" s="175" t="s">
        <v>89</v>
      </c>
      <c r="K4" s="175"/>
      <c r="L4" s="175" t="s">
        <v>102</v>
      </c>
      <c r="M4" s="175"/>
      <c r="N4" s="175" t="s">
        <v>108</v>
      </c>
      <c r="O4" s="175"/>
      <c r="P4" s="178"/>
      <c r="Q4" s="175"/>
      <c r="R4" s="162" t="s">
        <v>9</v>
      </c>
      <c r="S4" s="191" t="s">
        <v>1</v>
      </c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62" t="s">
        <v>29</v>
      </c>
      <c r="AS4" s="162" t="s">
        <v>30</v>
      </c>
      <c r="AT4" s="162" t="s">
        <v>4</v>
      </c>
      <c r="AU4" s="165" t="s">
        <v>150</v>
      </c>
      <c r="AV4" s="168"/>
      <c r="AW4" s="171" t="s">
        <v>31</v>
      </c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62" t="s">
        <v>29</v>
      </c>
      <c r="CF4" s="162" t="s">
        <v>30</v>
      </c>
      <c r="CG4" s="162" t="s">
        <v>4</v>
      </c>
      <c r="CH4" s="165" t="s">
        <v>151</v>
      </c>
      <c r="CI4" s="168"/>
      <c r="CJ4" s="171" t="s">
        <v>32</v>
      </c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62" t="s">
        <v>29</v>
      </c>
      <c r="DX4" s="162" t="s">
        <v>30</v>
      </c>
      <c r="DY4" s="162" t="s">
        <v>4</v>
      </c>
      <c r="DZ4" s="165" t="s">
        <v>152</v>
      </c>
      <c r="EA4" s="168"/>
    </row>
    <row r="5" spans="1:131" ht="15.75" customHeight="1">
      <c r="A5" s="182"/>
      <c r="B5" s="185"/>
      <c r="C5" s="176"/>
      <c r="D5" s="188"/>
      <c r="E5" s="163"/>
      <c r="F5" s="163"/>
      <c r="G5" s="176"/>
      <c r="H5" s="176"/>
      <c r="I5" s="176"/>
      <c r="J5" s="176"/>
      <c r="K5" s="176"/>
      <c r="L5" s="176"/>
      <c r="M5" s="176"/>
      <c r="N5" s="176"/>
      <c r="O5" s="176"/>
      <c r="P5" s="179"/>
      <c r="Q5" s="176"/>
      <c r="R5" s="163"/>
      <c r="S5" s="194" t="s">
        <v>39</v>
      </c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63"/>
      <c r="AS5" s="163"/>
      <c r="AT5" s="163"/>
      <c r="AU5" s="166"/>
      <c r="AV5" s="169"/>
      <c r="AW5" s="155" t="s">
        <v>39</v>
      </c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63"/>
      <c r="CF5" s="163"/>
      <c r="CG5" s="163"/>
      <c r="CH5" s="166"/>
      <c r="CI5" s="169"/>
      <c r="CJ5" s="155" t="s">
        <v>39</v>
      </c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63"/>
      <c r="DX5" s="163"/>
      <c r="DY5" s="163"/>
      <c r="DZ5" s="166"/>
      <c r="EA5" s="169"/>
    </row>
    <row r="6" spans="1:131" ht="12.75" customHeight="1">
      <c r="A6" s="182"/>
      <c r="B6" s="185"/>
      <c r="C6" s="176"/>
      <c r="D6" s="188"/>
      <c r="E6" s="163"/>
      <c r="F6" s="163"/>
      <c r="G6" s="176"/>
      <c r="H6" s="176"/>
      <c r="I6" s="176"/>
      <c r="J6" s="176"/>
      <c r="K6" s="176"/>
      <c r="L6" s="176"/>
      <c r="M6" s="176"/>
      <c r="N6" s="176"/>
      <c r="O6" s="176"/>
      <c r="P6" s="179"/>
      <c r="Q6" s="176"/>
      <c r="R6" s="163"/>
      <c r="S6" s="156">
        <v>1</v>
      </c>
      <c r="T6" s="157"/>
      <c r="U6" s="157"/>
      <c r="V6" s="157"/>
      <c r="W6" s="157"/>
      <c r="X6" s="157"/>
      <c r="Y6" s="157"/>
      <c r="Z6" s="157"/>
      <c r="AA6" s="157"/>
      <c r="AB6" s="157"/>
      <c r="AC6" s="155"/>
      <c r="AD6" s="13"/>
      <c r="AE6" s="157">
        <v>2</v>
      </c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63"/>
      <c r="AS6" s="163"/>
      <c r="AT6" s="163"/>
      <c r="AU6" s="166"/>
      <c r="AV6" s="169"/>
      <c r="AW6" s="155">
        <v>3</v>
      </c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5"/>
      <c r="BJ6" s="153">
        <v>4</v>
      </c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63"/>
      <c r="CF6" s="163"/>
      <c r="CG6" s="163"/>
      <c r="CH6" s="166"/>
      <c r="CI6" s="169"/>
      <c r="CJ6" s="160">
        <v>5</v>
      </c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5"/>
      <c r="CX6" s="13"/>
      <c r="CY6" s="156">
        <v>6</v>
      </c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63"/>
      <c r="DX6" s="163"/>
      <c r="DY6" s="163"/>
      <c r="DZ6" s="166"/>
      <c r="EA6" s="169"/>
    </row>
    <row r="7" spans="1:131" ht="12.75" customHeight="1">
      <c r="A7" s="182"/>
      <c r="B7" s="185"/>
      <c r="C7" s="176"/>
      <c r="D7" s="188"/>
      <c r="E7" s="163"/>
      <c r="F7" s="163"/>
      <c r="G7" s="176"/>
      <c r="H7" s="176"/>
      <c r="I7" s="176"/>
      <c r="J7" s="176"/>
      <c r="K7" s="176"/>
      <c r="L7" s="176"/>
      <c r="M7" s="176"/>
      <c r="N7" s="176"/>
      <c r="O7" s="176"/>
      <c r="P7" s="179"/>
      <c r="Q7" s="176"/>
      <c r="R7" s="163"/>
      <c r="S7" s="156" t="s">
        <v>131</v>
      </c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5"/>
      <c r="AR7" s="163"/>
      <c r="AS7" s="163"/>
      <c r="AT7" s="163"/>
      <c r="AU7" s="166"/>
      <c r="AV7" s="169"/>
      <c r="AW7" s="155" t="s">
        <v>133</v>
      </c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 t="s">
        <v>135</v>
      </c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64"/>
      <c r="BZ7" s="149"/>
      <c r="CA7" s="149"/>
      <c r="CB7" s="149"/>
      <c r="CC7" s="149"/>
      <c r="CD7" s="149"/>
      <c r="CE7" s="163"/>
      <c r="CF7" s="163"/>
      <c r="CG7" s="163"/>
      <c r="CH7" s="166"/>
      <c r="CI7" s="169"/>
      <c r="CJ7" s="155" t="s">
        <v>137</v>
      </c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63"/>
      <c r="DX7" s="163"/>
      <c r="DY7" s="163"/>
      <c r="DZ7" s="166"/>
      <c r="EA7" s="169"/>
    </row>
    <row r="8" spans="1:131" ht="12.75" customHeight="1">
      <c r="A8" s="182"/>
      <c r="B8" s="185"/>
      <c r="C8" s="176"/>
      <c r="D8" s="188"/>
      <c r="E8" s="163"/>
      <c r="F8" s="163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76"/>
      <c r="R8" s="163"/>
      <c r="S8" s="156" t="s">
        <v>132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63"/>
      <c r="AO8" s="63"/>
      <c r="AP8" s="63"/>
      <c r="AQ8" s="64"/>
      <c r="AR8" s="163"/>
      <c r="AS8" s="163"/>
      <c r="AT8" s="163"/>
      <c r="AU8" s="166"/>
      <c r="AV8" s="169"/>
      <c r="AW8" s="151"/>
      <c r="AX8" s="152"/>
      <c r="AY8" s="152"/>
      <c r="AZ8" s="153" t="s">
        <v>134</v>
      </c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 t="s">
        <v>136</v>
      </c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64"/>
      <c r="BZ8" s="149"/>
      <c r="CA8" s="149"/>
      <c r="CB8" s="149"/>
      <c r="CC8" s="149"/>
      <c r="CD8" s="149"/>
      <c r="CE8" s="163"/>
      <c r="CF8" s="163"/>
      <c r="CG8" s="163"/>
      <c r="CH8" s="166"/>
      <c r="CI8" s="169"/>
      <c r="CJ8" s="155" t="s">
        <v>136</v>
      </c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5"/>
      <c r="CY8" s="153" t="s">
        <v>138</v>
      </c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63"/>
      <c r="DX8" s="163"/>
      <c r="DY8" s="163"/>
      <c r="DZ8" s="166"/>
      <c r="EA8" s="169"/>
    </row>
    <row r="9" spans="1:131" ht="13.5" customHeight="1">
      <c r="A9" s="182"/>
      <c r="B9" s="185"/>
      <c r="C9" s="176"/>
      <c r="D9" s="188"/>
      <c r="E9" s="163"/>
      <c r="F9" s="163"/>
      <c r="G9" s="176"/>
      <c r="H9" s="176"/>
      <c r="I9" s="176"/>
      <c r="J9" s="176"/>
      <c r="K9" s="176"/>
      <c r="L9" s="176"/>
      <c r="M9" s="176"/>
      <c r="N9" s="176"/>
      <c r="O9" s="176"/>
      <c r="P9" s="179"/>
      <c r="Q9" s="176"/>
      <c r="R9" s="163"/>
      <c r="S9" s="198"/>
      <c r="T9" s="197"/>
      <c r="U9" s="197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63"/>
      <c r="AI9" s="63"/>
      <c r="AJ9" s="197"/>
      <c r="AK9" s="197"/>
      <c r="AL9" s="197"/>
      <c r="AM9" s="63"/>
      <c r="AN9" s="63"/>
      <c r="AO9" s="63"/>
      <c r="AP9" s="63"/>
      <c r="AQ9" s="64"/>
      <c r="AR9" s="163"/>
      <c r="AS9" s="163"/>
      <c r="AT9" s="163"/>
      <c r="AU9" s="166"/>
      <c r="AV9" s="169"/>
      <c r="AW9" s="174"/>
      <c r="AX9" s="174"/>
      <c r="AY9" s="92"/>
      <c r="AZ9" s="63"/>
      <c r="BA9" s="63"/>
      <c r="BB9" s="157"/>
      <c r="BC9" s="157"/>
      <c r="BD9" s="157"/>
      <c r="BE9" s="157"/>
      <c r="BF9" s="157"/>
      <c r="BG9" s="63"/>
      <c r="BH9" s="63"/>
      <c r="BI9" s="63"/>
      <c r="BJ9" s="63"/>
      <c r="BK9" s="63"/>
      <c r="BL9" s="63"/>
      <c r="BM9" s="64"/>
      <c r="BN9" s="154" t="s">
        <v>36</v>
      </c>
      <c r="BO9" s="154"/>
      <c r="BP9" s="154"/>
      <c r="BQ9" s="154" t="s">
        <v>121</v>
      </c>
      <c r="BR9" s="154"/>
      <c r="BS9" s="154"/>
      <c r="BT9" s="154" t="s">
        <v>122</v>
      </c>
      <c r="BU9" s="154"/>
      <c r="BV9" s="154" t="s">
        <v>129</v>
      </c>
      <c r="BW9" s="154"/>
      <c r="BX9" s="154"/>
      <c r="BY9" s="63"/>
      <c r="BZ9" s="63"/>
      <c r="CA9" s="157"/>
      <c r="CB9" s="157"/>
      <c r="CC9" s="157"/>
      <c r="CD9" s="155"/>
      <c r="CE9" s="163"/>
      <c r="CF9" s="163"/>
      <c r="CG9" s="163"/>
      <c r="CH9" s="166"/>
      <c r="CI9" s="169"/>
      <c r="CJ9" s="159" t="s">
        <v>130</v>
      </c>
      <c r="CK9" s="154"/>
      <c r="CL9" s="154"/>
      <c r="CM9" s="158" t="s">
        <v>123</v>
      </c>
      <c r="CN9" s="150"/>
      <c r="CO9" s="150"/>
      <c r="CP9" s="150"/>
      <c r="CQ9" s="150"/>
      <c r="CR9" s="150"/>
      <c r="CS9" s="150"/>
      <c r="CT9" s="150"/>
      <c r="CU9" s="150"/>
      <c r="CV9" s="159"/>
      <c r="CW9" s="149"/>
      <c r="CX9" s="149"/>
      <c r="CY9" s="154" t="s">
        <v>124</v>
      </c>
      <c r="CZ9" s="154"/>
      <c r="DA9" s="154"/>
      <c r="DB9" s="154" t="s">
        <v>125</v>
      </c>
      <c r="DC9" s="154"/>
      <c r="DD9" s="154"/>
      <c r="DE9" s="154" t="s">
        <v>126</v>
      </c>
      <c r="DF9" s="154"/>
      <c r="DG9" s="154" t="s">
        <v>127</v>
      </c>
      <c r="DH9" s="154"/>
      <c r="DI9" s="154" t="s">
        <v>128</v>
      </c>
      <c r="DJ9" s="154"/>
      <c r="DK9" s="154"/>
      <c r="DL9" s="158" t="s">
        <v>139</v>
      </c>
      <c r="DM9" s="150"/>
      <c r="DN9" s="150"/>
      <c r="DO9" s="150"/>
      <c r="DP9" s="150"/>
      <c r="DQ9" s="150"/>
      <c r="DR9" s="150"/>
      <c r="DS9" s="150"/>
      <c r="DT9" s="150"/>
      <c r="DU9" s="150"/>
      <c r="DV9" s="159"/>
      <c r="DW9" s="163"/>
      <c r="DX9" s="163"/>
      <c r="DY9" s="163"/>
      <c r="DZ9" s="166"/>
      <c r="EA9" s="169"/>
    </row>
    <row r="10" spans="1:131" ht="78.75" customHeight="1">
      <c r="A10" s="183"/>
      <c r="B10" s="186"/>
      <c r="C10" s="177"/>
      <c r="D10" s="189"/>
      <c r="E10" s="164"/>
      <c r="F10" s="164"/>
      <c r="G10" s="177"/>
      <c r="H10" s="177"/>
      <c r="I10" s="177"/>
      <c r="J10" s="177"/>
      <c r="K10" s="177"/>
      <c r="L10" s="177"/>
      <c r="M10" s="177"/>
      <c r="N10" s="177"/>
      <c r="O10" s="177"/>
      <c r="P10" s="180"/>
      <c r="Q10" s="177"/>
      <c r="R10" s="164"/>
      <c r="S10" s="9">
        <v>1</v>
      </c>
      <c r="T10" s="84">
        <v>7</v>
      </c>
      <c r="U10" s="84">
        <v>6</v>
      </c>
      <c r="V10" s="84">
        <v>2</v>
      </c>
      <c r="W10" s="84">
        <v>1</v>
      </c>
      <c r="X10" s="84"/>
      <c r="Y10" s="84"/>
      <c r="Z10" s="84"/>
      <c r="AA10" s="84"/>
      <c r="AB10" s="9"/>
      <c r="AC10" s="20"/>
      <c r="AD10" s="94"/>
      <c r="AE10" s="24">
        <v>6</v>
      </c>
      <c r="AF10" s="9">
        <v>3</v>
      </c>
      <c r="AG10" s="9">
        <v>4</v>
      </c>
      <c r="AH10" s="9">
        <v>1</v>
      </c>
      <c r="AI10" s="9">
        <v>3</v>
      </c>
      <c r="AJ10" s="9">
        <v>3</v>
      </c>
      <c r="AK10" s="9">
        <v>3</v>
      </c>
      <c r="AL10" s="6"/>
      <c r="AM10" s="6"/>
      <c r="AN10" s="6"/>
      <c r="AO10" s="6"/>
      <c r="AP10" s="6"/>
      <c r="AQ10" s="22"/>
      <c r="AR10" s="164"/>
      <c r="AS10" s="164"/>
      <c r="AT10" s="164"/>
      <c r="AU10" s="167"/>
      <c r="AV10" s="170"/>
      <c r="AW10" s="24">
        <v>5</v>
      </c>
      <c r="AX10" s="35">
        <v>1</v>
      </c>
      <c r="AY10" s="146" t="s">
        <v>143</v>
      </c>
      <c r="AZ10" s="84">
        <v>7</v>
      </c>
      <c r="BA10" s="84">
        <v>3</v>
      </c>
      <c r="BB10" s="84">
        <v>1</v>
      </c>
      <c r="BC10" s="84"/>
      <c r="BD10" s="84"/>
      <c r="BE10" s="84"/>
      <c r="BF10" s="84"/>
      <c r="BG10" s="9"/>
      <c r="BH10" s="9"/>
      <c r="BI10" s="94"/>
      <c r="BJ10" s="9">
        <v>4</v>
      </c>
      <c r="BK10" s="9">
        <v>3</v>
      </c>
      <c r="BL10" s="9">
        <v>1</v>
      </c>
      <c r="BM10" s="146" t="s">
        <v>144</v>
      </c>
      <c r="BN10" s="9">
        <v>4</v>
      </c>
      <c r="BO10" s="9">
        <v>1</v>
      </c>
      <c r="BP10" s="147" t="s">
        <v>148</v>
      </c>
      <c r="BQ10" s="6">
        <v>1</v>
      </c>
      <c r="BR10" s="6">
        <v>2</v>
      </c>
      <c r="BS10" s="146" t="s">
        <v>149</v>
      </c>
      <c r="BT10" s="9">
        <v>4</v>
      </c>
      <c r="BU10" s="146" t="s">
        <v>149</v>
      </c>
      <c r="BV10" s="9">
        <v>2</v>
      </c>
      <c r="BW10" s="9">
        <v>1</v>
      </c>
      <c r="BX10" s="146" t="s">
        <v>149</v>
      </c>
      <c r="BY10" s="6"/>
      <c r="BZ10" s="6"/>
      <c r="CA10" s="6"/>
      <c r="CB10" s="6"/>
      <c r="CC10" s="6"/>
      <c r="CD10" s="6"/>
      <c r="CE10" s="164"/>
      <c r="CF10" s="164"/>
      <c r="CG10" s="164"/>
      <c r="CH10" s="167"/>
      <c r="CI10" s="170"/>
      <c r="CJ10" s="26">
        <v>1</v>
      </c>
      <c r="CK10" s="35">
        <v>2</v>
      </c>
      <c r="CL10" s="146" t="s">
        <v>149</v>
      </c>
      <c r="CM10" s="35">
        <v>2</v>
      </c>
      <c r="CN10" s="35">
        <v>1</v>
      </c>
      <c r="CO10" s="35">
        <v>10</v>
      </c>
      <c r="CP10" s="35">
        <v>1</v>
      </c>
      <c r="CQ10" s="35"/>
      <c r="CR10" s="35"/>
      <c r="CS10" s="35"/>
      <c r="CT10" s="6"/>
      <c r="CU10" s="6"/>
      <c r="CV10" s="146" t="s">
        <v>149</v>
      </c>
      <c r="CW10" s="146" t="s">
        <v>145</v>
      </c>
      <c r="CX10" s="78"/>
      <c r="CY10" s="6">
        <v>3</v>
      </c>
      <c r="CZ10" s="6">
        <v>1</v>
      </c>
      <c r="DA10" s="146" t="s">
        <v>149</v>
      </c>
      <c r="DB10" s="6">
        <v>1</v>
      </c>
      <c r="DC10" s="6">
        <v>2</v>
      </c>
      <c r="DD10" s="146" t="s">
        <v>149</v>
      </c>
      <c r="DE10" s="6">
        <v>2</v>
      </c>
      <c r="DF10" s="146" t="s">
        <v>149</v>
      </c>
      <c r="DG10" s="9">
        <v>1</v>
      </c>
      <c r="DH10" s="146" t="s">
        <v>149</v>
      </c>
      <c r="DI10" s="6">
        <v>2</v>
      </c>
      <c r="DJ10" s="6">
        <v>2</v>
      </c>
      <c r="DK10" s="146" t="s">
        <v>149</v>
      </c>
      <c r="DL10" s="6">
        <v>2</v>
      </c>
      <c r="DM10" s="6">
        <v>1</v>
      </c>
      <c r="DN10" s="6"/>
      <c r="DO10" s="6"/>
      <c r="DP10" s="6"/>
      <c r="DQ10" s="6"/>
      <c r="DR10" s="6">
        <v>1</v>
      </c>
      <c r="DS10" s="6">
        <v>4</v>
      </c>
      <c r="DT10" s="6">
        <v>1</v>
      </c>
      <c r="DU10" s="146" t="s">
        <v>149</v>
      </c>
      <c r="DV10" s="146" t="s">
        <v>146</v>
      </c>
      <c r="DW10" s="164"/>
      <c r="DX10" s="164"/>
      <c r="DY10" s="164"/>
      <c r="DZ10" s="167"/>
      <c r="EA10" s="170"/>
    </row>
    <row r="11" spans="1:131" ht="12.75" customHeight="1">
      <c r="A11" s="65"/>
      <c r="B11" s="66" t="s">
        <v>40</v>
      </c>
      <c r="C11" s="68"/>
      <c r="D11" s="68"/>
      <c r="E11" s="68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14"/>
      <c r="Q11" s="69"/>
      <c r="R11" s="68"/>
      <c r="S11" s="10"/>
      <c r="T11" s="70"/>
      <c r="U11" s="70"/>
      <c r="V11" s="70"/>
      <c r="W11" s="70"/>
      <c r="X11" s="70"/>
      <c r="Y11" s="70"/>
      <c r="Z11" s="70"/>
      <c r="AA11" s="70"/>
      <c r="AB11" s="10"/>
      <c r="AC11" s="21"/>
      <c r="AD11" s="79"/>
      <c r="AE11" s="25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21"/>
      <c r="AR11" s="72"/>
      <c r="AS11" s="72"/>
      <c r="AT11" s="67"/>
      <c r="AU11" s="73"/>
      <c r="AV11" s="75"/>
      <c r="AW11" s="50"/>
      <c r="AX11" s="74"/>
      <c r="AY11" s="71"/>
      <c r="AZ11" s="74"/>
      <c r="BA11" s="74"/>
      <c r="BB11" s="74"/>
      <c r="BC11" s="74"/>
      <c r="BD11" s="74"/>
      <c r="BE11" s="74"/>
      <c r="BF11" s="74"/>
      <c r="BG11" s="15"/>
      <c r="BH11" s="52"/>
      <c r="BI11" s="79"/>
      <c r="BJ11" s="53"/>
      <c r="BK11" s="54"/>
      <c r="BL11" s="54"/>
      <c r="BM11" s="71"/>
      <c r="BN11" s="54"/>
      <c r="BO11" s="54"/>
      <c r="BP11" s="71"/>
      <c r="BQ11" s="54"/>
      <c r="BR11" s="54"/>
      <c r="BS11" s="71"/>
      <c r="BT11" s="54"/>
      <c r="BU11" s="71"/>
      <c r="BV11" s="54"/>
      <c r="BW11" s="54"/>
      <c r="BX11" s="71"/>
      <c r="BY11" s="54"/>
      <c r="BZ11" s="54"/>
      <c r="CA11" s="55"/>
      <c r="CB11" s="90"/>
      <c r="CC11" s="90"/>
      <c r="CD11" s="90"/>
      <c r="CE11" s="72"/>
      <c r="CF11" s="72"/>
      <c r="CG11" s="67"/>
      <c r="CH11" s="73"/>
      <c r="CI11" s="75"/>
      <c r="CJ11" s="25"/>
      <c r="CK11" s="70"/>
      <c r="CL11" s="71"/>
      <c r="CM11" s="70"/>
      <c r="CN11" s="70"/>
      <c r="CO11" s="70"/>
      <c r="CP11" s="70"/>
      <c r="CQ11" s="70"/>
      <c r="CR11" s="70"/>
      <c r="CS11" s="70"/>
      <c r="CT11" s="10"/>
      <c r="CU11" s="21"/>
      <c r="CV11" s="71"/>
      <c r="CW11" s="71"/>
      <c r="CX11" s="79"/>
      <c r="CY11" s="25"/>
      <c r="CZ11" s="10"/>
      <c r="DA11" s="71"/>
      <c r="DB11" s="10"/>
      <c r="DC11" s="10"/>
      <c r="DD11" s="71"/>
      <c r="DE11" s="10"/>
      <c r="DF11" s="71"/>
      <c r="DG11" s="10"/>
      <c r="DH11" s="71"/>
      <c r="DI11" s="10"/>
      <c r="DJ11" s="10"/>
      <c r="DK11" s="71"/>
      <c r="DL11" s="10"/>
      <c r="DM11" s="10"/>
      <c r="DN11" s="10"/>
      <c r="DO11" s="10"/>
      <c r="DP11" s="10"/>
      <c r="DQ11" s="10"/>
      <c r="DR11" s="15"/>
      <c r="DS11" s="52"/>
      <c r="DT11" s="21"/>
      <c r="DU11" s="71"/>
      <c r="DV11" s="71"/>
      <c r="DW11" s="72"/>
      <c r="DX11" s="72"/>
      <c r="DY11" s="67"/>
      <c r="DZ11" s="73"/>
      <c r="EA11" s="75"/>
    </row>
    <row r="12" spans="1:131" ht="13.5" customHeight="1">
      <c r="A12" s="65">
        <v>1</v>
      </c>
      <c r="B12" s="66" t="s">
        <v>41</v>
      </c>
      <c r="C12" s="68">
        <f>C13+C24</f>
        <v>1577</v>
      </c>
      <c r="D12" s="68">
        <f>SUM(D14:D23)</f>
        <v>107</v>
      </c>
      <c r="E12" s="68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14"/>
      <c r="Q12" s="69"/>
      <c r="R12" s="68"/>
      <c r="S12" s="10"/>
      <c r="T12" s="70"/>
      <c r="U12" s="70"/>
      <c r="V12" s="70"/>
      <c r="W12" s="70"/>
      <c r="X12" s="70"/>
      <c r="Y12" s="70"/>
      <c r="Z12" s="70"/>
      <c r="AA12" s="70"/>
      <c r="AB12" s="10"/>
      <c r="AC12" s="21"/>
      <c r="AD12" s="79"/>
      <c r="AE12" s="25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21"/>
      <c r="AR12" s="72"/>
      <c r="AS12" s="72"/>
      <c r="AT12" s="67"/>
      <c r="AU12" s="73"/>
      <c r="AV12" s="75"/>
      <c r="AW12" s="50"/>
      <c r="AX12" s="74"/>
      <c r="AY12" s="71"/>
      <c r="AZ12" s="74"/>
      <c r="BA12" s="74"/>
      <c r="BB12" s="74"/>
      <c r="BC12" s="74"/>
      <c r="BD12" s="74"/>
      <c r="BE12" s="74"/>
      <c r="BF12" s="74"/>
      <c r="BG12" s="15"/>
      <c r="BH12" s="52"/>
      <c r="BI12" s="79"/>
      <c r="BJ12" s="53"/>
      <c r="BK12" s="54"/>
      <c r="BL12" s="54"/>
      <c r="BM12" s="71"/>
      <c r="BN12" s="54"/>
      <c r="BO12" s="54"/>
      <c r="BP12" s="71"/>
      <c r="BQ12" s="54"/>
      <c r="BR12" s="54"/>
      <c r="BS12" s="71"/>
      <c r="BT12" s="54"/>
      <c r="BU12" s="71"/>
      <c r="BV12" s="54"/>
      <c r="BW12" s="54"/>
      <c r="BX12" s="71"/>
      <c r="BY12" s="54"/>
      <c r="BZ12" s="54"/>
      <c r="CA12" s="55"/>
      <c r="CB12" s="90"/>
      <c r="CC12" s="90"/>
      <c r="CD12" s="90"/>
      <c r="CE12" s="72"/>
      <c r="CF12" s="72"/>
      <c r="CG12" s="67"/>
      <c r="CH12" s="73"/>
      <c r="CI12" s="75"/>
      <c r="CJ12" s="25"/>
      <c r="CK12" s="70"/>
      <c r="CL12" s="71"/>
      <c r="CM12" s="70"/>
      <c r="CN12" s="70"/>
      <c r="CO12" s="70"/>
      <c r="CP12" s="70"/>
      <c r="CQ12" s="70"/>
      <c r="CR12" s="70"/>
      <c r="CS12" s="70"/>
      <c r="CT12" s="10"/>
      <c r="CU12" s="21"/>
      <c r="CV12" s="71"/>
      <c r="CW12" s="71"/>
      <c r="CX12" s="79"/>
      <c r="CY12" s="25"/>
      <c r="CZ12" s="10"/>
      <c r="DA12" s="71"/>
      <c r="DB12" s="10"/>
      <c r="DC12" s="10"/>
      <c r="DD12" s="71"/>
      <c r="DE12" s="10"/>
      <c r="DF12" s="71"/>
      <c r="DG12" s="10"/>
      <c r="DH12" s="71"/>
      <c r="DI12" s="10"/>
      <c r="DJ12" s="10"/>
      <c r="DK12" s="71"/>
      <c r="DL12" s="10"/>
      <c r="DM12" s="10"/>
      <c r="DN12" s="10"/>
      <c r="DO12" s="10"/>
      <c r="DP12" s="10"/>
      <c r="DQ12" s="10"/>
      <c r="DR12" s="15"/>
      <c r="DS12" s="52"/>
      <c r="DT12" s="21"/>
      <c r="DU12" s="71"/>
      <c r="DV12" s="71"/>
      <c r="DW12" s="72"/>
      <c r="DX12" s="72"/>
      <c r="DY12" s="67"/>
      <c r="DZ12" s="73"/>
      <c r="EA12" s="75"/>
    </row>
    <row r="13" spans="1:131" ht="13.5" customHeight="1">
      <c r="A13" s="44" t="s">
        <v>7</v>
      </c>
      <c r="B13" s="28" t="s">
        <v>42</v>
      </c>
      <c r="C13" s="16">
        <f>SUM(C14:C23)</f>
        <v>1367</v>
      </c>
      <c r="D13" s="16"/>
      <c r="E13" s="16"/>
      <c r="F13" s="16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29"/>
      <c r="R13" s="16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21"/>
      <c r="AD13" s="79"/>
      <c r="AE13" s="25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21"/>
      <c r="AR13" s="21"/>
      <c r="AS13" s="21"/>
      <c r="AT13" s="7">
        <f>SUM(AT14:AT23)</f>
        <v>608</v>
      </c>
      <c r="AU13" s="23">
        <f>SUM(AU14:AU23)</f>
        <v>608</v>
      </c>
      <c r="AV13" s="37"/>
      <c r="AW13" s="50"/>
      <c r="AX13" s="15"/>
      <c r="AY13" s="48"/>
      <c r="AZ13" s="15"/>
      <c r="BA13" s="15"/>
      <c r="BB13" s="15"/>
      <c r="BC13" s="15"/>
      <c r="BD13" s="15"/>
      <c r="BE13" s="15"/>
      <c r="BF13" s="15"/>
      <c r="BG13" s="15"/>
      <c r="BH13" s="52"/>
      <c r="BI13" s="79"/>
      <c r="BJ13" s="53"/>
      <c r="BK13" s="54"/>
      <c r="BL13" s="54"/>
      <c r="BM13" s="48"/>
      <c r="BN13" s="54"/>
      <c r="BO13" s="54"/>
      <c r="BP13" s="48"/>
      <c r="BQ13" s="54"/>
      <c r="BR13" s="54"/>
      <c r="BS13" s="48"/>
      <c r="BT13" s="54"/>
      <c r="BU13" s="48"/>
      <c r="BV13" s="54"/>
      <c r="BW13" s="54"/>
      <c r="BX13" s="48"/>
      <c r="BY13" s="54"/>
      <c r="BZ13" s="54"/>
      <c r="CA13" s="55"/>
      <c r="CB13" s="55"/>
      <c r="CC13" s="55"/>
      <c r="CD13" s="55"/>
      <c r="CE13" s="21"/>
      <c r="CF13" s="21"/>
      <c r="CG13" s="7">
        <f>SUM(CG14:CG23)</f>
        <v>440</v>
      </c>
      <c r="CH13" s="23">
        <f>SUM(CH14:CH23)</f>
        <v>440</v>
      </c>
      <c r="CI13" s="37"/>
      <c r="CJ13" s="25"/>
      <c r="CK13" s="10"/>
      <c r="CL13" s="48"/>
      <c r="CM13" s="10"/>
      <c r="CN13" s="10"/>
      <c r="CO13" s="10"/>
      <c r="CP13" s="10"/>
      <c r="CQ13" s="10"/>
      <c r="CR13" s="10"/>
      <c r="CS13" s="10"/>
      <c r="CT13" s="10"/>
      <c r="CU13" s="21"/>
      <c r="CV13" s="48"/>
      <c r="CW13" s="48"/>
      <c r="CX13" s="79"/>
      <c r="CY13" s="25"/>
      <c r="CZ13" s="10"/>
      <c r="DA13" s="48"/>
      <c r="DB13" s="10"/>
      <c r="DC13" s="10"/>
      <c r="DD13" s="48"/>
      <c r="DE13" s="10"/>
      <c r="DF13" s="48"/>
      <c r="DG13" s="10"/>
      <c r="DH13" s="48"/>
      <c r="DI13" s="10"/>
      <c r="DJ13" s="10"/>
      <c r="DK13" s="48"/>
      <c r="DL13" s="10"/>
      <c r="DM13" s="10"/>
      <c r="DN13" s="10"/>
      <c r="DO13" s="10"/>
      <c r="DP13" s="10"/>
      <c r="DQ13" s="10"/>
      <c r="DR13" s="15"/>
      <c r="DS13" s="52"/>
      <c r="DT13" s="21"/>
      <c r="DU13" s="48"/>
      <c r="DV13" s="48"/>
      <c r="DW13" s="21"/>
      <c r="DX13" s="21"/>
      <c r="DY13" s="7">
        <f>SUM(DY14:DY23)</f>
        <v>319</v>
      </c>
      <c r="DZ13" s="23">
        <f>SUM(DZ14:DZ23)</f>
        <v>319</v>
      </c>
      <c r="EA13" s="37"/>
    </row>
    <row r="14" spans="1:131" ht="12" customHeight="1">
      <c r="A14" s="18" t="s">
        <v>43</v>
      </c>
      <c r="B14" s="15" t="s">
        <v>10</v>
      </c>
      <c r="C14" s="12">
        <v>140</v>
      </c>
      <c r="D14" s="34"/>
      <c r="E14" s="34">
        <f aca="true" t="shared" si="0" ref="E14:E26">AU14+CH14+DZ14</f>
        <v>140</v>
      </c>
      <c r="F14" s="42">
        <f aca="true" t="shared" si="1" ref="F14:F23">AT14+CG14+DY14</f>
        <v>140</v>
      </c>
      <c r="G14" s="31"/>
      <c r="H14" s="39"/>
      <c r="I14" s="31"/>
      <c r="J14" s="31"/>
      <c r="K14" s="31"/>
      <c r="L14" s="31"/>
      <c r="M14" s="31"/>
      <c r="N14" s="31"/>
      <c r="O14" s="31"/>
      <c r="P14" s="30"/>
      <c r="Q14" s="31"/>
      <c r="R14" s="12">
        <v>140</v>
      </c>
      <c r="S14" s="9">
        <v>2</v>
      </c>
      <c r="T14" s="9">
        <v>1</v>
      </c>
      <c r="U14" s="9">
        <v>1</v>
      </c>
      <c r="V14" s="9">
        <v>1</v>
      </c>
      <c r="W14" s="9">
        <v>1</v>
      </c>
      <c r="X14" s="9"/>
      <c r="Y14" s="9"/>
      <c r="Z14" s="9"/>
      <c r="AA14" s="9"/>
      <c r="AB14" s="9"/>
      <c r="AC14" s="20"/>
      <c r="AD14" s="80"/>
      <c r="AE14" s="24">
        <v>1</v>
      </c>
      <c r="AF14" s="9">
        <v>1</v>
      </c>
      <c r="AG14" s="9">
        <v>1</v>
      </c>
      <c r="AH14" s="9">
        <v>2</v>
      </c>
      <c r="AI14" s="9">
        <v>2</v>
      </c>
      <c r="AJ14" s="9">
        <v>2</v>
      </c>
      <c r="AK14" s="9"/>
      <c r="AL14" s="9"/>
      <c r="AM14" s="9"/>
      <c r="AN14" s="9"/>
      <c r="AO14" s="9"/>
      <c r="AP14" s="9"/>
      <c r="AQ14" s="20"/>
      <c r="AR14" s="20">
        <f aca="true" t="shared" si="2" ref="AR14:AR27">$S$10*S14+$T$10*T14+$U$10*U14+$V$10*V14+$W$10*W14+$X$10*X14+$Y$10*Y14+$Z$10*Z14+$AA$10*AA14+$AB$10*AB14+$AC$10*AC14</f>
        <v>18</v>
      </c>
      <c r="AS14" s="20">
        <f aca="true" t="shared" si="3" ref="AS14:AS27">$AE$10*AE14+$AF$10*AF14+$AG$10*AG14+$AH$10*AH14+$AI$10*AI14+$AJ$10*AJ14+$AK$10*AK14+$AL$10*AL14+$AM$10*AM14+$AN$10*AN14+$AO$10*AO14+$AP$10*AP14+$AQ$10*AQ14</f>
        <v>27</v>
      </c>
      <c r="AT14" s="6">
        <f>SUM(AR14:AS14)</f>
        <v>45</v>
      </c>
      <c r="AU14" s="22">
        <v>45</v>
      </c>
      <c r="AV14" s="37">
        <f aca="true" t="shared" si="4" ref="AV14:AV20">AT14-AU14</f>
        <v>0</v>
      </c>
      <c r="AW14" s="53"/>
      <c r="AX14" s="54"/>
      <c r="AY14" s="47"/>
      <c r="AZ14" s="54">
        <v>2</v>
      </c>
      <c r="BA14" s="54">
        <v>1</v>
      </c>
      <c r="BB14" s="54">
        <v>1</v>
      </c>
      <c r="BC14" s="54"/>
      <c r="BD14" s="54"/>
      <c r="BE14" s="54"/>
      <c r="BF14" s="54"/>
      <c r="BG14" s="54"/>
      <c r="BH14" s="55"/>
      <c r="BI14" s="80"/>
      <c r="BJ14" s="53">
        <v>1</v>
      </c>
      <c r="BK14" s="54"/>
      <c r="BL14" s="54"/>
      <c r="BM14" s="47"/>
      <c r="BN14" s="54">
        <v>2</v>
      </c>
      <c r="BO14" s="54">
        <v>1</v>
      </c>
      <c r="BP14" s="47"/>
      <c r="BQ14" s="54">
        <v>1</v>
      </c>
      <c r="BR14" s="54">
        <v>1</v>
      </c>
      <c r="BS14" s="47"/>
      <c r="BT14" s="54">
        <v>1</v>
      </c>
      <c r="BU14" s="47"/>
      <c r="BV14" s="54">
        <v>1</v>
      </c>
      <c r="BW14" s="54">
        <v>1</v>
      </c>
      <c r="BX14" s="47"/>
      <c r="BY14" s="54"/>
      <c r="BZ14" s="54"/>
      <c r="CA14" s="55"/>
      <c r="CB14" s="55"/>
      <c r="CC14" s="55"/>
      <c r="CD14" s="55"/>
      <c r="CE14" s="20">
        <f>$AW$10*AW14+$AX$10*AX14+$AZ$10*AZ14+$BA$10*BA14+$BB$10*BB14+$BC$10*BC14+$BD$10*BD14+$BE$10*BE14+$BF$10*BF14+$BG$10*BG14+$BH$10*BH14</f>
        <v>18</v>
      </c>
      <c r="CF14" s="20">
        <f aca="true" t="shared" si="5" ref="CF14:CF27">$BJ$10*BJ14+$BK$10*BK14+$BL$10*BL14+$BN$10*BN14+$BO$10*BO14+$BQ$10*BQ14+$BR$10*BR14+$BT$10*BT14+$BV$10*BV14+$BW$10*BW14+$BY$10*BY14+$BZ$10*BZ14+$CA$10*CA14+$CB$10*CB14+$CC$10*CC14+$CD$10*CD14</f>
        <v>23</v>
      </c>
      <c r="CG14" s="6">
        <f>SUM(CE14:CF14)</f>
        <v>41</v>
      </c>
      <c r="CH14" s="22">
        <v>41</v>
      </c>
      <c r="CI14" s="37">
        <f>CG14-CH14</f>
        <v>0</v>
      </c>
      <c r="CJ14" s="24">
        <v>2</v>
      </c>
      <c r="CK14" s="9">
        <v>2</v>
      </c>
      <c r="CL14" s="47"/>
      <c r="CM14" s="9">
        <v>3</v>
      </c>
      <c r="CN14" s="9">
        <v>2</v>
      </c>
      <c r="CO14" s="9"/>
      <c r="CP14" s="9"/>
      <c r="CQ14" s="9"/>
      <c r="CR14" s="9"/>
      <c r="CS14" s="9"/>
      <c r="CT14" s="9"/>
      <c r="CU14" s="20"/>
      <c r="CV14" s="47"/>
      <c r="CW14" s="47"/>
      <c r="CX14" s="80"/>
      <c r="CY14" s="24">
        <v>2</v>
      </c>
      <c r="CZ14" s="9">
        <v>1</v>
      </c>
      <c r="DA14" s="47"/>
      <c r="DB14" s="9">
        <v>1</v>
      </c>
      <c r="DC14" s="9">
        <v>2</v>
      </c>
      <c r="DD14" s="47"/>
      <c r="DE14" s="9">
        <v>3</v>
      </c>
      <c r="DF14" s="47"/>
      <c r="DG14" s="9">
        <v>1</v>
      </c>
      <c r="DH14" s="47"/>
      <c r="DI14" s="9">
        <v>3</v>
      </c>
      <c r="DJ14" s="9">
        <v>3</v>
      </c>
      <c r="DK14" s="47"/>
      <c r="DL14" s="9">
        <v>3</v>
      </c>
      <c r="DM14" s="9">
        <v>3</v>
      </c>
      <c r="DN14" s="9"/>
      <c r="DO14" s="9"/>
      <c r="DP14" s="9"/>
      <c r="DQ14" s="9"/>
      <c r="DR14" s="15"/>
      <c r="DS14" s="52"/>
      <c r="DT14" s="20"/>
      <c r="DU14" s="47"/>
      <c r="DV14" s="47"/>
      <c r="DW14" s="20">
        <f aca="true" t="shared" si="6" ref="DW14:DW27">$CJ$10*CJ14+$CK$10*CK14+$CM$10*CM14+$CN$10*CN14+$CO$10*CO14+$CP$10*CP14+$CQ$10*CQ14+$CR$10*CR14+$CS$10*CS14+$CT$10*CT14+$CU$10*CU14</f>
        <v>14</v>
      </c>
      <c r="DX14" s="20">
        <f aca="true" t="shared" si="7" ref="DX14:DX45">$CY$10*CY14+$CZ$10*CZ14+$DB$10*DB14+$DC$10*DC14+$DE$10*DE14+$DG$10*DG14+$DI$10*DI14+$DJ$10*DJ14+$DL$10*DL14+$DM$10*DM14+$DN$10*DN14+$DO$10*DO14+$DP$10*DP14+$DQ$10*DQ14+$DR$10*DR14+$DS$10*DS14+$DT$10*DT14</f>
        <v>40</v>
      </c>
      <c r="DY14" s="6">
        <f>SUM(DW14:DX14)</f>
        <v>54</v>
      </c>
      <c r="DZ14" s="22">
        <v>54</v>
      </c>
      <c r="EA14" s="37">
        <f aca="true" t="shared" si="8" ref="EA14:EA20">DY14-DZ14</f>
        <v>0</v>
      </c>
    </row>
    <row r="15" spans="1:131" ht="12" customHeight="1">
      <c r="A15" s="18" t="s">
        <v>44</v>
      </c>
      <c r="B15" s="15" t="s">
        <v>11</v>
      </c>
      <c r="C15" s="12">
        <v>140</v>
      </c>
      <c r="D15" s="34"/>
      <c r="E15" s="34">
        <f t="shared" si="0"/>
        <v>140</v>
      </c>
      <c r="F15" s="42">
        <f t="shared" si="1"/>
        <v>140</v>
      </c>
      <c r="G15" s="31"/>
      <c r="H15" s="39"/>
      <c r="I15" s="31"/>
      <c r="J15" s="31"/>
      <c r="K15" s="31"/>
      <c r="L15" s="31"/>
      <c r="M15" s="31"/>
      <c r="N15" s="31"/>
      <c r="O15" s="31"/>
      <c r="P15" s="14"/>
      <c r="Q15" s="31"/>
      <c r="R15" s="12">
        <v>140</v>
      </c>
      <c r="S15" s="9">
        <v>2</v>
      </c>
      <c r="T15" s="9">
        <v>1</v>
      </c>
      <c r="U15" s="9">
        <v>1</v>
      </c>
      <c r="V15" s="9">
        <v>1</v>
      </c>
      <c r="W15" s="9">
        <v>1</v>
      </c>
      <c r="X15" s="9"/>
      <c r="Y15" s="9"/>
      <c r="Z15" s="9"/>
      <c r="AA15" s="9"/>
      <c r="AB15" s="9"/>
      <c r="AC15" s="20"/>
      <c r="AD15" s="80"/>
      <c r="AE15" s="24">
        <v>1</v>
      </c>
      <c r="AF15" s="9">
        <v>2</v>
      </c>
      <c r="AG15" s="9">
        <v>1</v>
      </c>
      <c r="AH15" s="9">
        <v>2</v>
      </c>
      <c r="AI15" s="9">
        <v>1</v>
      </c>
      <c r="AJ15" s="9">
        <v>2</v>
      </c>
      <c r="AK15" s="9"/>
      <c r="AL15" s="9"/>
      <c r="AM15" s="9"/>
      <c r="AN15" s="9"/>
      <c r="AO15" s="9"/>
      <c r="AP15" s="9"/>
      <c r="AQ15" s="20"/>
      <c r="AR15" s="20">
        <f t="shared" si="2"/>
        <v>18</v>
      </c>
      <c r="AS15" s="20">
        <f t="shared" si="3"/>
        <v>27</v>
      </c>
      <c r="AT15" s="6">
        <f aca="true" t="shared" si="9" ref="AT15:AT20">SUM(AR15:AS15)</f>
        <v>45</v>
      </c>
      <c r="AU15" s="22">
        <v>45</v>
      </c>
      <c r="AV15" s="37">
        <f t="shared" si="4"/>
        <v>0</v>
      </c>
      <c r="AW15" s="53"/>
      <c r="AX15" s="54"/>
      <c r="AY15" s="47"/>
      <c r="AZ15" s="54">
        <v>1</v>
      </c>
      <c r="BA15" s="54">
        <v>3</v>
      </c>
      <c r="BB15" s="54">
        <v>1</v>
      </c>
      <c r="BC15" s="54"/>
      <c r="BD15" s="54"/>
      <c r="BE15" s="54"/>
      <c r="BF15" s="54"/>
      <c r="BG15" s="54"/>
      <c r="BH15" s="55"/>
      <c r="BI15" s="80"/>
      <c r="BJ15" s="53">
        <v>2</v>
      </c>
      <c r="BK15" s="54"/>
      <c r="BL15" s="54"/>
      <c r="BM15" s="47"/>
      <c r="BN15" s="54">
        <v>1</v>
      </c>
      <c r="BO15" s="54">
        <v>1</v>
      </c>
      <c r="BP15" s="47"/>
      <c r="BQ15" s="54">
        <v>1</v>
      </c>
      <c r="BR15" s="54">
        <v>1</v>
      </c>
      <c r="BS15" s="47"/>
      <c r="BT15" s="54">
        <v>1</v>
      </c>
      <c r="BU15" s="47"/>
      <c r="BV15" s="54">
        <v>1</v>
      </c>
      <c r="BW15" s="54">
        <v>1</v>
      </c>
      <c r="BX15" s="47"/>
      <c r="BY15" s="54"/>
      <c r="BZ15" s="54"/>
      <c r="CA15" s="55"/>
      <c r="CB15" s="55"/>
      <c r="CC15" s="55"/>
      <c r="CD15" s="55"/>
      <c r="CE15" s="20">
        <f aca="true" t="shared" si="10" ref="CE15:CE27">$AW$10*AW15+$AX$10*AX15+$AZ$10*AZ15+$BA$10*BA15+$BB$10*BB15+$BC$10*BC15+$BD$10*BD15+$BE$10*BE15+$BF$10*BF15+$BG$10*BG15+$BH$10*BH15</f>
        <v>17</v>
      </c>
      <c r="CF15" s="20">
        <f t="shared" si="5"/>
        <v>23</v>
      </c>
      <c r="CG15" s="6">
        <f aca="true" t="shared" si="11" ref="CG15:CG27">SUM(CE15:CF15)</f>
        <v>40</v>
      </c>
      <c r="CH15" s="22">
        <v>40</v>
      </c>
      <c r="CI15" s="37">
        <f aca="true" t="shared" si="12" ref="CI15:CI27">CG15-CH15</f>
        <v>0</v>
      </c>
      <c r="CJ15" s="24">
        <v>3</v>
      </c>
      <c r="CK15" s="9">
        <v>3</v>
      </c>
      <c r="CL15" s="47"/>
      <c r="CM15" s="9">
        <v>4</v>
      </c>
      <c r="CN15" s="9">
        <v>3</v>
      </c>
      <c r="CO15" s="9"/>
      <c r="CP15" s="9"/>
      <c r="CQ15" s="9"/>
      <c r="CR15" s="9"/>
      <c r="CS15" s="9"/>
      <c r="CT15" s="9"/>
      <c r="CU15" s="20"/>
      <c r="CV15" s="47"/>
      <c r="CW15" s="47"/>
      <c r="CX15" s="80"/>
      <c r="CY15" s="24">
        <v>3</v>
      </c>
      <c r="CZ15" s="9">
        <v>2</v>
      </c>
      <c r="DA15" s="47"/>
      <c r="DB15" s="9">
        <v>1</v>
      </c>
      <c r="DC15" s="9">
        <v>2</v>
      </c>
      <c r="DD15" s="47"/>
      <c r="DE15" s="9">
        <v>2</v>
      </c>
      <c r="DF15" s="47"/>
      <c r="DG15" s="9">
        <v>1</v>
      </c>
      <c r="DH15" s="47"/>
      <c r="DI15" s="9">
        <v>2</v>
      </c>
      <c r="DJ15" s="9">
        <v>2</v>
      </c>
      <c r="DK15" s="47"/>
      <c r="DL15" s="9">
        <v>2</v>
      </c>
      <c r="DM15" s="9">
        <v>2</v>
      </c>
      <c r="DN15" s="9"/>
      <c r="DO15" s="9"/>
      <c r="DP15" s="9"/>
      <c r="DQ15" s="9"/>
      <c r="DR15" s="15"/>
      <c r="DS15" s="52"/>
      <c r="DT15" s="20"/>
      <c r="DU15" s="47"/>
      <c r="DV15" s="47"/>
      <c r="DW15" s="20">
        <f t="shared" si="6"/>
        <v>20</v>
      </c>
      <c r="DX15" s="20">
        <f t="shared" si="7"/>
        <v>35</v>
      </c>
      <c r="DY15" s="6">
        <f aca="true" t="shared" si="13" ref="DY15:DY20">SUM(DW15:DX15)</f>
        <v>55</v>
      </c>
      <c r="DZ15" s="22">
        <v>55</v>
      </c>
      <c r="EA15" s="37">
        <f t="shared" si="8"/>
        <v>0</v>
      </c>
    </row>
    <row r="16" spans="1:131" ht="12" customHeight="1">
      <c r="A16" s="18" t="s">
        <v>45</v>
      </c>
      <c r="B16" s="15" t="s">
        <v>24</v>
      </c>
      <c r="C16" s="12">
        <v>140</v>
      </c>
      <c r="D16" s="34"/>
      <c r="E16" s="34">
        <f t="shared" si="0"/>
        <v>140</v>
      </c>
      <c r="F16" s="42">
        <f t="shared" si="1"/>
        <v>140</v>
      </c>
      <c r="G16" s="31"/>
      <c r="H16" s="39"/>
      <c r="I16" s="31"/>
      <c r="J16" s="31"/>
      <c r="K16" s="31"/>
      <c r="L16" s="31"/>
      <c r="M16" s="31"/>
      <c r="N16" s="31"/>
      <c r="O16" s="31"/>
      <c r="P16" s="31"/>
      <c r="Q16" s="31"/>
      <c r="R16" s="12">
        <v>140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/>
      <c r="Y16" s="9"/>
      <c r="Z16" s="9"/>
      <c r="AA16" s="9"/>
      <c r="AB16" s="9"/>
      <c r="AC16" s="20"/>
      <c r="AD16" s="80"/>
      <c r="AE16" s="24">
        <v>2</v>
      </c>
      <c r="AF16" s="9">
        <v>1</v>
      </c>
      <c r="AG16" s="9">
        <v>1</v>
      </c>
      <c r="AH16" s="9">
        <v>2</v>
      </c>
      <c r="AI16" s="9">
        <v>1</v>
      </c>
      <c r="AJ16" s="9">
        <v>2</v>
      </c>
      <c r="AK16" s="9"/>
      <c r="AL16" s="9"/>
      <c r="AM16" s="9"/>
      <c r="AN16" s="9"/>
      <c r="AO16" s="9"/>
      <c r="AP16" s="9"/>
      <c r="AQ16" s="20"/>
      <c r="AR16" s="20">
        <f t="shared" si="2"/>
        <v>17</v>
      </c>
      <c r="AS16" s="20">
        <f t="shared" si="3"/>
        <v>30</v>
      </c>
      <c r="AT16" s="6">
        <f t="shared" si="9"/>
        <v>47</v>
      </c>
      <c r="AU16" s="22">
        <v>47</v>
      </c>
      <c r="AV16" s="37">
        <f t="shared" si="4"/>
        <v>0</v>
      </c>
      <c r="AW16" s="53"/>
      <c r="AX16" s="54"/>
      <c r="AY16" s="47"/>
      <c r="AZ16" s="54">
        <v>1</v>
      </c>
      <c r="BA16" s="54">
        <v>2</v>
      </c>
      <c r="BB16" s="54">
        <v>1</v>
      </c>
      <c r="BC16" s="54"/>
      <c r="BD16" s="54"/>
      <c r="BE16" s="54"/>
      <c r="BF16" s="54"/>
      <c r="BG16" s="54"/>
      <c r="BH16" s="55"/>
      <c r="BI16" s="80"/>
      <c r="BJ16" s="53">
        <v>1</v>
      </c>
      <c r="BK16" s="54"/>
      <c r="BL16" s="54"/>
      <c r="BM16" s="47"/>
      <c r="BN16" s="54">
        <v>2</v>
      </c>
      <c r="BO16" s="54">
        <v>1</v>
      </c>
      <c r="BP16" s="47"/>
      <c r="BQ16" s="54">
        <v>1</v>
      </c>
      <c r="BR16" s="54">
        <v>1</v>
      </c>
      <c r="BS16" s="47"/>
      <c r="BT16" s="54">
        <v>1</v>
      </c>
      <c r="BU16" s="47"/>
      <c r="BV16" s="54">
        <v>1</v>
      </c>
      <c r="BW16" s="54">
        <v>1</v>
      </c>
      <c r="BX16" s="47"/>
      <c r="BY16" s="54"/>
      <c r="BZ16" s="54"/>
      <c r="CA16" s="55"/>
      <c r="CB16" s="55"/>
      <c r="CC16" s="55"/>
      <c r="CD16" s="55"/>
      <c r="CE16" s="20">
        <f t="shared" si="10"/>
        <v>14</v>
      </c>
      <c r="CF16" s="20">
        <f t="shared" si="5"/>
        <v>23</v>
      </c>
      <c r="CG16" s="6">
        <f t="shared" si="11"/>
        <v>37</v>
      </c>
      <c r="CH16" s="22">
        <v>37</v>
      </c>
      <c r="CI16" s="37">
        <f t="shared" si="12"/>
        <v>0</v>
      </c>
      <c r="CJ16" s="24">
        <v>3</v>
      </c>
      <c r="CK16" s="9">
        <v>3</v>
      </c>
      <c r="CL16" s="47"/>
      <c r="CM16" s="9">
        <v>3</v>
      </c>
      <c r="CN16" s="9">
        <v>3</v>
      </c>
      <c r="CO16" s="9"/>
      <c r="CP16" s="9"/>
      <c r="CQ16" s="9"/>
      <c r="CR16" s="9"/>
      <c r="CS16" s="9"/>
      <c r="CT16" s="9"/>
      <c r="CU16" s="20"/>
      <c r="CV16" s="47"/>
      <c r="CW16" s="47"/>
      <c r="CX16" s="80"/>
      <c r="CY16" s="24">
        <v>3</v>
      </c>
      <c r="CZ16" s="9">
        <v>3</v>
      </c>
      <c r="DA16" s="47"/>
      <c r="DB16" s="9">
        <v>1</v>
      </c>
      <c r="DC16" s="9">
        <v>3</v>
      </c>
      <c r="DD16" s="47"/>
      <c r="DE16" s="9">
        <v>2</v>
      </c>
      <c r="DF16" s="47"/>
      <c r="DG16" s="9">
        <v>1</v>
      </c>
      <c r="DH16" s="47"/>
      <c r="DI16" s="9">
        <v>2</v>
      </c>
      <c r="DJ16" s="9">
        <v>2</v>
      </c>
      <c r="DK16" s="47"/>
      <c r="DL16" s="9">
        <v>2</v>
      </c>
      <c r="DM16" s="9">
        <v>2</v>
      </c>
      <c r="DN16" s="9"/>
      <c r="DO16" s="9"/>
      <c r="DP16" s="9"/>
      <c r="DQ16" s="9"/>
      <c r="DR16" s="15"/>
      <c r="DS16" s="52"/>
      <c r="DT16" s="20"/>
      <c r="DU16" s="47"/>
      <c r="DV16" s="47"/>
      <c r="DW16" s="20">
        <f t="shared" si="6"/>
        <v>18</v>
      </c>
      <c r="DX16" s="20">
        <f t="shared" si="7"/>
        <v>38</v>
      </c>
      <c r="DY16" s="6">
        <f t="shared" si="13"/>
        <v>56</v>
      </c>
      <c r="DZ16" s="22">
        <v>56</v>
      </c>
      <c r="EA16" s="37">
        <f t="shared" si="8"/>
        <v>0</v>
      </c>
    </row>
    <row r="17" spans="1:131" ht="12" customHeight="1">
      <c r="A17" s="18" t="s">
        <v>46</v>
      </c>
      <c r="B17" s="15" t="s">
        <v>27</v>
      </c>
      <c r="C17" s="12">
        <v>70</v>
      </c>
      <c r="D17" s="34"/>
      <c r="E17" s="34">
        <f t="shared" si="0"/>
        <v>70</v>
      </c>
      <c r="F17" s="42">
        <f t="shared" si="1"/>
        <v>70</v>
      </c>
      <c r="G17" s="31"/>
      <c r="H17" s="39"/>
      <c r="I17" s="31"/>
      <c r="J17" s="31"/>
      <c r="K17" s="31"/>
      <c r="L17" s="31"/>
      <c r="M17" s="31"/>
      <c r="N17" s="31"/>
      <c r="O17" s="31"/>
      <c r="P17" s="31"/>
      <c r="Q17" s="31"/>
      <c r="R17" s="12">
        <v>70</v>
      </c>
      <c r="S17" s="9">
        <v>2</v>
      </c>
      <c r="T17" s="9">
        <v>1</v>
      </c>
      <c r="U17" s="9">
        <v>1</v>
      </c>
      <c r="V17" s="9">
        <v>1</v>
      </c>
      <c r="W17" s="9">
        <v>1</v>
      </c>
      <c r="X17" s="9"/>
      <c r="Y17" s="9"/>
      <c r="Z17" s="9"/>
      <c r="AA17" s="9"/>
      <c r="AB17" s="9"/>
      <c r="AC17" s="20"/>
      <c r="AD17" s="80"/>
      <c r="AE17" s="24">
        <v>3</v>
      </c>
      <c r="AF17" s="9">
        <v>3</v>
      </c>
      <c r="AG17" s="9">
        <v>3</v>
      </c>
      <c r="AH17" s="9">
        <v>1</v>
      </c>
      <c r="AI17" s="9">
        <v>2</v>
      </c>
      <c r="AJ17" s="9">
        <v>2</v>
      </c>
      <c r="AK17" s="9"/>
      <c r="AL17" s="9"/>
      <c r="AM17" s="9"/>
      <c r="AN17" s="9"/>
      <c r="AO17" s="9"/>
      <c r="AP17" s="9"/>
      <c r="AQ17" s="20"/>
      <c r="AR17" s="20">
        <f t="shared" si="2"/>
        <v>18</v>
      </c>
      <c r="AS17" s="20">
        <f t="shared" si="3"/>
        <v>52</v>
      </c>
      <c r="AT17" s="6">
        <f t="shared" si="9"/>
        <v>70</v>
      </c>
      <c r="AU17" s="22">
        <v>70</v>
      </c>
      <c r="AV17" s="37">
        <f t="shared" si="4"/>
        <v>0</v>
      </c>
      <c r="AW17" s="53"/>
      <c r="AX17" s="54"/>
      <c r="AY17" s="47"/>
      <c r="AZ17" s="54"/>
      <c r="BA17" s="54"/>
      <c r="BB17" s="54"/>
      <c r="BC17" s="54"/>
      <c r="BD17" s="54"/>
      <c r="BE17" s="54"/>
      <c r="BF17" s="54"/>
      <c r="BG17" s="54"/>
      <c r="BH17" s="55"/>
      <c r="BI17" s="80"/>
      <c r="BJ17" s="53"/>
      <c r="BK17" s="54"/>
      <c r="BL17" s="54"/>
      <c r="BM17" s="47"/>
      <c r="BN17" s="54"/>
      <c r="BO17" s="54"/>
      <c r="BP17" s="47"/>
      <c r="BQ17" s="54"/>
      <c r="BR17" s="54"/>
      <c r="BS17" s="47"/>
      <c r="BT17" s="54"/>
      <c r="BU17" s="47"/>
      <c r="BV17" s="54"/>
      <c r="BW17" s="54"/>
      <c r="BX17" s="47"/>
      <c r="BY17" s="54"/>
      <c r="BZ17" s="54"/>
      <c r="CA17" s="55"/>
      <c r="CB17" s="55"/>
      <c r="CC17" s="55"/>
      <c r="CD17" s="55"/>
      <c r="CE17" s="20">
        <f t="shared" si="10"/>
        <v>0</v>
      </c>
      <c r="CF17" s="20">
        <f t="shared" si="5"/>
        <v>0</v>
      </c>
      <c r="CG17" s="6">
        <f t="shared" si="11"/>
        <v>0</v>
      </c>
      <c r="CH17" s="22"/>
      <c r="CI17" s="37">
        <f t="shared" si="12"/>
        <v>0</v>
      </c>
      <c r="CJ17" s="24"/>
      <c r="CK17" s="9"/>
      <c r="CL17" s="47"/>
      <c r="CM17" s="9"/>
      <c r="CN17" s="9"/>
      <c r="CO17" s="9"/>
      <c r="CP17" s="9"/>
      <c r="CQ17" s="9"/>
      <c r="CR17" s="9"/>
      <c r="CS17" s="9"/>
      <c r="CT17" s="9"/>
      <c r="CU17" s="20"/>
      <c r="CV17" s="47"/>
      <c r="CW17" s="47"/>
      <c r="CX17" s="80"/>
      <c r="CY17" s="24"/>
      <c r="CZ17" s="9"/>
      <c r="DA17" s="47"/>
      <c r="DB17" s="9"/>
      <c r="DC17" s="9"/>
      <c r="DD17" s="47"/>
      <c r="DE17" s="9"/>
      <c r="DF17" s="47"/>
      <c r="DG17" s="9"/>
      <c r="DH17" s="47"/>
      <c r="DI17" s="9"/>
      <c r="DJ17" s="9"/>
      <c r="DK17" s="47"/>
      <c r="DL17" s="9"/>
      <c r="DM17" s="9"/>
      <c r="DN17" s="9"/>
      <c r="DO17" s="9"/>
      <c r="DP17" s="9"/>
      <c r="DQ17" s="9"/>
      <c r="DR17" s="15"/>
      <c r="DS17" s="52"/>
      <c r="DT17" s="20"/>
      <c r="DU17" s="47"/>
      <c r="DV17" s="47"/>
      <c r="DW17" s="20">
        <f t="shared" si="6"/>
        <v>0</v>
      </c>
      <c r="DX17" s="20">
        <f t="shared" si="7"/>
        <v>0</v>
      </c>
      <c r="DY17" s="6">
        <f t="shared" si="13"/>
        <v>0</v>
      </c>
      <c r="DZ17" s="22"/>
      <c r="EA17" s="37">
        <f t="shared" si="8"/>
        <v>0</v>
      </c>
    </row>
    <row r="18" spans="1:131" ht="12" customHeight="1">
      <c r="A18" s="18" t="s">
        <v>47</v>
      </c>
      <c r="B18" s="15" t="s">
        <v>12</v>
      </c>
      <c r="C18" s="12">
        <v>105</v>
      </c>
      <c r="D18" s="34">
        <v>29</v>
      </c>
      <c r="E18" s="34">
        <f t="shared" si="0"/>
        <v>105</v>
      </c>
      <c r="F18" s="42">
        <f t="shared" si="1"/>
        <v>105</v>
      </c>
      <c r="G18" s="31"/>
      <c r="H18" s="39"/>
      <c r="I18" s="31"/>
      <c r="J18" s="31"/>
      <c r="K18" s="31"/>
      <c r="L18" s="31"/>
      <c r="M18" s="31"/>
      <c r="N18" s="31"/>
      <c r="O18" s="31"/>
      <c r="P18" s="31"/>
      <c r="Q18" s="31"/>
      <c r="R18" s="12">
        <v>105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20"/>
      <c r="AD18" s="80"/>
      <c r="AE18" s="24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20"/>
      <c r="AR18" s="20">
        <f t="shared" si="2"/>
        <v>0</v>
      </c>
      <c r="AS18" s="20">
        <f t="shared" si="3"/>
        <v>0</v>
      </c>
      <c r="AT18" s="6">
        <f t="shared" si="9"/>
        <v>0</v>
      </c>
      <c r="AU18" s="22"/>
      <c r="AV18" s="37">
        <f t="shared" si="4"/>
        <v>0</v>
      </c>
      <c r="AW18" s="53"/>
      <c r="AX18" s="54"/>
      <c r="AY18" s="47"/>
      <c r="AZ18" s="54">
        <v>2</v>
      </c>
      <c r="BA18" s="54">
        <v>2</v>
      </c>
      <c r="BB18" s="54">
        <v>2</v>
      </c>
      <c r="BC18" s="54"/>
      <c r="BD18" s="54"/>
      <c r="BE18" s="54"/>
      <c r="BF18" s="54"/>
      <c r="BG18" s="54"/>
      <c r="BH18" s="55"/>
      <c r="BI18" s="80"/>
      <c r="BJ18" s="53">
        <v>2</v>
      </c>
      <c r="BK18" s="54"/>
      <c r="BL18" s="54"/>
      <c r="BM18" s="47"/>
      <c r="BN18" s="54">
        <v>2</v>
      </c>
      <c r="BO18" s="54">
        <v>4</v>
      </c>
      <c r="BP18" s="47"/>
      <c r="BQ18" s="54">
        <v>4</v>
      </c>
      <c r="BR18" s="54">
        <v>4</v>
      </c>
      <c r="BS18" s="47"/>
      <c r="BT18" s="54">
        <v>2</v>
      </c>
      <c r="BU18" s="47"/>
      <c r="BV18" s="54">
        <v>2</v>
      </c>
      <c r="BW18" s="54">
        <v>1</v>
      </c>
      <c r="BX18" s="47"/>
      <c r="BY18" s="54"/>
      <c r="BZ18" s="54"/>
      <c r="CA18" s="55"/>
      <c r="CB18" s="55"/>
      <c r="CC18" s="55"/>
      <c r="CD18" s="55"/>
      <c r="CE18" s="20">
        <f t="shared" si="10"/>
        <v>22</v>
      </c>
      <c r="CF18" s="20">
        <f t="shared" si="5"/>
        <v>45</v>
      </c>
      <c r="CG18" s="6">
        <f t="shared" si="11"/>
        <v>67</v>
      </c>
      <c r="CH18" s="22">
        <v>67</v>
      </c>
      <c r="CI18" s="37">
        <f t="shared" si="12"/>
        <v>0</v>
      </c>
      <c r="CJ18" s="24">
        <v>1</v>
      </c>
      <c r="CK18" s="9">
        <v>1</v>
      </c>
      <c r="CL18" s="47"/>
      <c r="CM18" s="9">
        <v>1</v>
      </c>
      <c r="CN18" s="9">
        <v>2</v>
      </c>
      <c r="CO18" s="9"/>
      <c r="CP18" s="9"/>
      <c r="CQ18" s="9"/>
      <c r="CR18" s="9"/>
      <c r="CS18" s="9"/>
      <c r="CT18" s="9"/>
      <c r="CU18" s="20"/>
      <c r="CV18" s="47"/>
      <c r="CW18" s="47"/>
      <c r="CX18" s="80"/>
      <c r="CY18" s="24">
        <v>2</v>
      </c>
      <c r="CZ18" s="9">
        <v>2</v>
      </c>
      <c r="DA18" s="47"/>
      <c r="DB18" s="9">
        <v>1</v>
      </c>
      <c r="DC18" s="9">
        <v>2</v>
      </c>
      <c r="DD18" s="47"/>
      <c r="DE18" s="9">
        <v>2</v>
      </c>
      <c r="DF18" s="47"/>
      <c r="DG18" s="9">
        <v>1</v>
      </c>
      <c r="DH18" s="47"/>
      <c r="DI18" s="9">
        <v>2</v>
      </c>
      <c r="DJ18" s="9">
        <v>2</v>
      </c>
      <c r="DK18" s="47"/>
      <c r="DL18" s="9">
        <v>2</v>
      </c>
      <c r="DM18" s="9">
        <v>1</v>
      </c>
      <c r="DN18" s="9"/>
      <c r="DO18" s="9"/>
      <c r="DP18" s="9"/>
      <c r="DQ18" s="9"/>
      <c r="DR18" s="15"/>
      <c r="DS18" s="52"/>
      <c r="DT18" s="20"/>
      <c r="DU18" s="47"/>
      <c r="DV18" s="47"/>
      <c r="DW18" s="20">
        <f t="shared" si="6"/>
        <v>7</v>
      </c>
      <c r="DX18" s="20">
        <f t="shared" si="7"/>
        <v>31</v>
      </c>
      <c r="DY18" s="6">
        <f t="shared" si="13"/>
        <v>38</v>
      </c>
      <c r="DZ18" s="22">
        <v>38</v>
      </c>
      <c r="EA18" s="37">
        <f t="shared" si="8"/>
        <v>0</v>
      </c>
    </row>
    <row r="19" spans="1:131" ht="12" customHeight="1">
      <c r="A19" s="18" t="s">
        <v>48</v>
      </c>
      <c r="B19" s="15" t="s">
        <v>13</v>
      </c>
      <c r="C19" s="12">
        <v>70</v>
      </c>
      <c r="D19" s="34">
        <v>18</v>
      </c>
      <c r="E19" s="34">
        <f t="shared" si="0"/>
        <v>70</v>
      </c>
      <c r="F19" s="42">
        <f t="shared" si="1"/>
        <v>70</v>
      </c>
      <c r="G19" s="31"/>
      <c r="H19" s="39"/>
      <c r="I19" s="31"/>
      <c r="J19" s="31"/>
      <c r="K19" s="31"/>
      <c r="L19" s="31"/>
      <c r="M19" s="31"/>
      <c r="N19" s="31"/>
      <c r="O19" s="31"/>
      <c r="P19" s="31"/>
      <c r="Q19" s="31"/>
      <c r="R19" s="12">
        <v>70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20"/>
      <c r="AD19" s="80"/>
      <c r="AE19" s="24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20"/>
      <c r="AR19" s="20">
        <f t="shared" si="2"/>
        <v>0</v>
      </c>
      <c r="AS19" s="20">
        <f t="shared" si="3"/>
        <v>0</v>
      </c>
      <c r="AT19" s="6">
        <f t="shared" si="9"/>
        <v>0</v>
      </c>
      <c r="AU19" s="22"/>
      <c r="AV19" s="37">
        <f t="shared" si="4"/>
        <v>0</v>
      </c>
      <c r="AW19" s="53"/>
      <c r="AX19" s="54"/>
      <c r="AY19" s="47"/>
      <c r="AZ19" s="54">
        <v>1</v>
      </c>
      <c r="BA19" s="54">
        <v>1</v>
      </c>
      <c r="BB19" s="54">
        <v>1</v>
      </c>
      <c r="BC19" s="54"/>
      <c r="BD19" s="54"/>
      <c r="BE19" s="54"/>
      <c r="BF19" s="54"/>
      <c r="BG19" s="54"/>
      <c r="BH19" s="55"/>
      <c r="BI19" s="80"/>
      <c r="BJ19" s="53">
        <v>1</v>
      </c>
      <c r="BK19" s="54"/>
      <c r="BL19" s="54"/>
      <c r="BM19" s="47"/>
      <c r="BN19" s="54">
        <v>1</v>
      </c>
      <c r="BO19" s="54">
        <v>3</v>
      </c>
      <c r="BP19" s="47"/>
      <c r="BQ19" s="54">
        <v>3</v>
      </c>
      <c r="BR19" s="54">
        <v>3</v>
      </c>
      <c r="BS19" s="47"/>
      <c r="BT19" s="54">
        <v>3</v>
      </c>
      <c r="BU19" s="47"/>
      <c r="BV19" s="54">
        <v>2</v>
      </c>
      <c r="BW19" s="54">
        <v>1</v>
      </c>
      <c r="BX19" s="47"/>
      <c r="BY19" s="54"/>
      <c r="BZ19" s="54"/>
      <c r="CA19" s="55"/>
      <c r="CB19" s="55"/>
      <c r="CC19" s="55"/>
      <c r="CD19" s="55"/>
      <c r="CE19" s="20">
        <f t="shared" si="10"/>
        <v>11</v>
      </c>
      <c r="CF19" s="20">
        <f t="shared" si="5"/>
        <v>37</v>
      </c>
      <c r="CG19" s="6">
        <f t="shared" si="11"/>
        <v>48</v>
      </c>
      <c r="CH19" s="22">
        <v>48</v>
      </c>
      <c r="CI19" s="37">
        <f t="shared" si="12"/>
        <v>0</v>
      </c>
      <c r="CJ19" s="24">
        <v>1</v>
      </c>
      <c r="CK19" s="9">
        <v>1</v>
      </c>
      <c r="CL19" s="47"/>
      <c r="CM19" s="9">
        <v>1</v>
      </c>
      <c r="CN19" s="9">
        <v>1</v>
      </c>
      <c r="CO19" s="9"/>
      <c r="CP19" s="9"/>
      <c r="CQ19" s="9"/>
      <c r="CR19" s="9"/>
      <c r="CS19" s="9"/>
      <c r="CT19" s="9"/>
      <c r="CU19" s="20"/>
      <c r="CV19" s="47"/>
      <c r="CW19" s="47"/>
      <c r="CX19" s="80"/>
      <c r="CY19" s="24">
        <v>1</v>
      </c>
      <c r="CZ19" s="9">
        <v>1</v>
      </c>
      <c r="DA19" s="47"/>
      <c r="DB19" s="9">
        <v>1</v>
      </c>
      <c r="DC19" s="9">
        <v>1</v>
      </c>
      <c r="DD19" s="47"/>
      <c r="DE19" s="9">
        <v>1</v>
      </c>
      <c r="DF19" s="47"/>
      <c r="DG19" s="9">
        <v>1</v>
      </c>
      <c r="DH19" s="47"/>
      <c r="DI19" s="9">
        <v>1</v>
      </c>
      <c r="DJ19" s="9">
        <v>1</v>
      </c>
      <c r="DK19" s="47"/>
      <c r="DL19" s="9">
        <v>1</v>
      </c>
      <c r="DM19" s="9"/>
      <c r="DN19" s="9"/>
      <c r="DO19" s="9"/>
      <c r="DP19" s="9"/>
      <c r="DQ19" s="9"/>
      <c r="DR19" s="15"/>
      <c r="DS19" s="52"/>
      <c r="DT19" s="20"/>
      <c r="DU19" s="47"/>
      <c r="DV19" s="47"/>
      <c r="DW19" s="20">
        <f t="shared" si="6"/>
        <v>6</v>
      </c>
      <c r="DX19" s="20">
        <f t="shared" si="7"/>
        <v>16</v>
      </c>
      <c r="DY19" s="6">
        <f t="shared" si="13"/>
        <v>22</v>
      </c>
      <c r="DZ19" s="22">
        <v>22</v>
      </c>
      <c r="EA19" s="37">
        <f t="shared" si="8"/>
        <v>0</v>
      </c>
    </row>
    <row r="20" spans="1:131" ht="12" customHeight="1">
      <c r="A20" s="18" t="s">
        <v>49</v>
      </c>
      <c r="B20" s="15" t="s">
        <v>33</v>
      </c>
      <c r="C20" s="12">
        <v>70</v>
      </c>
      <c r="D20" s="34">
        <v>32</v>
      </c>
      <c r="E20" s="34">
        <f t="shared" si="0"/>
        <v>70</v>
      </c>
      <c r="F20" s="42">
        <f t="shared" si="1"/>
        <v>70</v>
      </c>
      <c r="G20" s="31"/>
      <c r="H20" s="39"/>
      <c r="I20" s="31"/>
      <c r="J20" s="31"/>
      <c r="K20" s="31"/>
      <c r="L20" s="31"/>
      <c r="M20" s="31"/>
      <c r="N20" s="31"/>
      <c r="O20" s="31"/>
      <c r="P20" s="31"/>
      <c r="Q20" s="31"/>
      <c r="R20" s="12">
        <v>70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/>
      <c r="Y20" s="9"/>
      <c r="Z20" s="9"/>
      <c r="AA20" s="9"/>
      <c r="AB20" s="9"/>
      <c r="AC20" s="20"/>
      <c r="AD20" s="80"/>
      <c r="AE20" s="24">
        <v>3</v>
      </c>
      <c r="AF20" s="9">
        <v>3</v>
      </c>
      <c r="AG20" s="9">
        <v>3</v>
      </c>
      <c r="AH20" s="9">
        <v>2</v>
      </c>
      <c r="AI20" s="9">
        <v>2</v>
      </c>
      <c r="AJ20" s="9">
        <v>2</v>
      </c>
      <c r="AK20" s="9"/>
      <c r="AL20" s="9"/>
      <c r="AM20" s="9"/>
      <c r="AN20" s="9"/>
      <c r="AO20" s="9"/>
      <c r="AP20" s="9"/>
      <c r="AQ20" s="20"/>
      <c r="AR20" s="20">
        <f t="shared" si="2"/>
        <v>17</v>
      </c>
      <c r="AS20" s="20">
        <f t="shared" si="3"/>
        <v>53</v>
      </c>
      <c r="AT20" s="6">
        <f t="shared" si="9"/>
        <v>70</v>
      </c>
      <c r="AU20" s="22">
        <v>70</v>
      </c>
      <c r="AV20" s="37">
        <f t="shared" si="4"/>
        <v>0</v>
      </c>
      <c r="AW20" s="53"/>
      <c r="AX20" s="54"/>
      <c r="AY20" s="47"/>
      <c r="AZ20" s="54"/>
      <c r="BA20" s="54"/>
      <c r="BB20" s="54"/>
      <c r="BC20" s="54"/>
      <c r="BD20" s="54"/>
      <c r="BE20" s="54"/>
      <c r="BF20" s="54"/>
      <c r="BG20" s="54"/>
      <c r="BH20" s="55"/>
      <c r="BI20" s="80"/>
      <c r="BJ20" s="53"/>
      <c r="BK20" s="54"/>
      <c r="BL20" s="54"/>
      <c r="BM20" s="47"/>
      <c r="BN20" s="54"/>
      <c r="BO20" s="54"/>
      <c r="BP20" s="47"/>
      <c r="BQ20" s="54"/>
      <c r="BR20" s="54"/>
      <c r="BS20" s="47"/>
      <c r="BT20" s="54"/>
      <c r="BU20" s="47"/>
      <c r="BV20" s="54"/>
      <c r="BW20" s="54"/>
      <c r="BX20" s="47"/>
      <c r="BY20" s="54"/>
      <c r="BZ20" s="54"/>
      <c r="CA20" s="55"/>
      <c r="CB20" s="55"/>
      <c r="CC20" s="55"/>
      <c r="CD20" s="55"/>
      <c r="CE20" s="20">
        <f t="shared" si="10"/>
        <v>0</v>
      </c>
      <c r="CF20" s="20">
        <f t="shared" si="5"/>
        <v>0</v>
      </c>
      <c r="CG20" s="6">
        <f t="shared" si="11"/>
        <v>0</v>
      </c>
      <c r="CH20" s="22"/>
      <c r="CI20" s="37">
        <f t="shared" si="12"/>
        <v>0</v>
      </c>
      <c r="CJ20" s="24"/>
      <c r="CK20" s="9"/>
      <c r="CL20" s="47"/>
      <c r="CM20" s="9"/>
      <c r="CN20" s="9"/>
      <c r="CO20" s="9"/>
      <c r="CP20" s="9"/>
      <c r="CQ20" s="9"/>
      <c r="CR20" s="9"/>
      <c r="CS20" s="9"/>
      <c r="CT20" s="9"/>
      <c r="CU20" s="20"/>
      <c r="CV20" s="47"/>
      <c r="CW20" s="47"/>
      <c r="CX20" s="80"/>
      <c r="CY20" s="24"/>
      <c r="CZ20" s="9"/>
      <c r="DA20" s="47"/>
      <c r="DB20" s="9"/>
      <c r="DC20" s="9"/>
      <c r="DD20" s="47"/>
      <c r="DE20" s="9"/>
      <c r="DF20" s="47"/>
      <c r="DG20" s="9"/>
      <c r="DH20" s="47"/>
      <c r="DI20" s="9"/>
      <c r="DJ20" s="9"/>
      <c r="DK20" s="47"/>
      <c r="DL20" s="9"/>
      <c r="DM20" s="9"/>
      <c r="DN20" s="9"/>
      <c r="DO20" s="9"/>
      <c r="DP20" s="9"/>
      <c r="DQ20" s="9"/>
      <c r="DR20" s="15"/>
      <c r="DS20" s="52"/>
      <c r="DT20" s="20"/>
      <c r="DU20" s="47"/>
      <c r="DV20" s="47"/>
      <c r="DW20" s="20">
        <f t="shared" si="6"/>
        <v>0</v>
      </c>
      <c r="DX20" s="20">
        <f t="shared" si="7"/>
        <v>0</v>
      </c>
      <c r="DY20" s="6">
        <f t="shared" si="13"/>
        <v>0</v>
      </c>
      <c r="DZ20" s="22"/>
      <c r="EA20" s="37">
        <f t="shared" si="8"/>
        <v>0</v>
      </c>
    </row>
    <row r="21" spans="1:131" ht="12" customHeight="1">
      <c r="A21" s="18" t="s">
        <v>50</v>
      </c>
      <c r="B21" s="15" t="s">
        <v>23</v>
      </c>
      <c r="C21" s="12">
        <v>210</v>
      </c>
      <c r="D21" s="34"/>
      <c r="E21" s="34">
        <f t="shared" si="0"/>
        <v>210</v>
      </c>
      <c r="F21" s="42">
        <f t="shared" si="1"/>
        <v>210</v>
      </c>
      <c r="G21" s="31"/>
      <c r="H21" s="39"/>
      <c r="I21" s="31"/>
      <c r="J21" s="31"/>
      <c r="K21" s="31"/>
      <c r="L21" s="31"/>
      <c r="M21" s="31"/>
      <c r="N21" s="31"/>
      <c r="O21" s="31"/>
      <c r="P21" s="31"/>
      <c r="Q21" s="31"/>
      <c r="R21" s="12">
        <v>210</v>
      </c>
      <c r="S21" s="9">
        <v>3</v>
      </c>
      <c r="T21" s="9">
        <v>2</v>
      </c>
      <c r="U21" s="9">
        <v>3</v>
      </c>
      <c r="V21" s="9">
        <v>4</v>
      </c>
      <c r="W21" s="9">
        <v>3</v>
      </c>
      <c r="X21" s="9"/>
      <c r="Y21" s="9"/>
      <c r="Z21" s="9"/>
      <c r="AA21" s="9"/>
      <c r="AB21" s="9"/>
      <c r="AC21" s="20"/>
      <c r="AD21" s="80"/>
      <c r="AE21" s="24">
        <v>4</v>
      </c>
      <c r="AF21" s="9">
        <v>2</v>
      </c>
      <c r="AG21" s="9">
        <v>4</v>
      </c>
      <c r="AH21" s="9">
        <v>3</v>
      </c>
      <c r="AI21" s="9">
        <v>3</v>
      </c>
      <c r="AJ21" s="9">
        <v>3</v>
      </c>
      <c r="AK21" s="9"/>
      <c r="AL21" s="9"/>
      <c r="AM21" s="9"/>
      <c r="AN21" s="9"/>
      <c r="AO21" s="9"/>
      <c r="AP21" s="9"/>
      <c r="AQ21" s="20"/>
      <c r="AR21" s="20">
        <f t="shared" si="2"/>
        <v>46</v>
      </c>
      <c r="AS21" s="20">
        <f t="shared" si="3"/>
        <v>67</v>
      </c>
      <c r="AT21" s="6">
        <f aca="true" t="shared" si="14" ref="AT21:AT26">SUM(AR21:AS21)</f>
        <v>113</v>
      </c>
      <c r="AU21" s="22">
        <v>113</v>
      </c>
      <c r="AV21" s="37">
        <f aca="true" t="shared" si="15" ref="AV21:AV26">AT21-AU21</f>
        <v>0</v>
      </c>
      <c r="AW21" s="53"/>
      <c r="AX21" s="54"/>
      <c r="AY21" s="47"/>
      <c r="AZ21" s="54">
        <v>2</v>
      </c>
      <c r="BA21" s="54">
        <v>2</v>
      </c>
      <c r="BB21" s="54">
        <v>3</v>
      </c>
      <c r="BC21" s="54"/>
      <c r="BD21" s="54"/>
      <c r="BE21" s="54"/>
      <c r="BF21" s="54"/>
      <c r="BG21" s="54"/>
      <c r="BH21" s="55"/>
      <c r="BI21" s="80"/>
      <c r="BJ21" s="53">
        <v>2</v>
      </c>
      <c r="BK21" s="54"/>
      <c r="BL21" s="54"/>
      <c r="BM21" s="47"/>
      <c r="BN21" s="54">
        <v>1</v>
      </c>
      <c r="BO21" s="54">
        <v>1</v>
      </c>
      <c r="BP21" s="47"/>
      <c r="BQ21" s="54">
        <v>4</v>
      </c>
      <c r="BR21" s="54">
        <v>2</v>
      </c>
      <c r="BS21" s="47"/>
      <c r="BT21" s="54">
        <v>3</v>
      </c>
      <c r="BU21" s="47"/>
      <c r="BV21" s="54">
        <v>1</v>
      </c>
      <c r="BW21" s="54">
        <v>1</v>
      </c>
      <c r="BX21" s="47"/>
      <c r="BY21" s="54"/>
      <c r="BZ21" s="54"/>
      <c r="CA21" s="55"/>
      <c r="CB21" s="55"/>
      <c r="CC21" s="55"/>
      <c r="CD21" s="55"/>
      <c r="CE21" s="20">
        <f t="shared" si="10"/>
        <v>23</v>
      </c>
      <c r="CF21" s="20">
        <f t="shared" si="5"/>
        <v>36</v>
      </c>
      <c r="CG21" s="6">
        <f t="shared" si="11"/>
        <v>59</v>
      </c>
      <c r="CH21" s="22">
        <v>59</v>
      </c>
      <c r="CI21" s="37">
        <f t="shared" si="12"/>
        <v>0</v>
      </c>
      <c r="CJ21" s="24">
        <v>2</v>
      </c>
      <c r="CK21" s="9">
        <v>2</v>
      </c>
      <c r="CL21" s="47"/>
      <c r="CM21" s="9">
        <v>3</v>
      </c>
      <c r="CN21" s="9">
        <v>1</v>
      </c>
      <c r="CO21" s="9"/>
      <c r="CP21" s="9"/>
      <c r="CQ21" s="9"/>
      <c r="CR21" s="9"/>
      <c r="CS21" s="9"/>
      <c r="CT21" s="9"/>
      <c r="CU21" s="20"/>
      <c r="CV21" s="47"/>
      <c r="CW21" s="47"/>
      <c r="CX21" s="80"/>
      <c r="CY21" s="24">
        <v>1</v>
      </c>
      <c r="CZ21" s="9">
        <v>1</v>
      </c>
      <c r="DA21" s="47"/>
      <c r="DB21" s="9">
        <v>1</v>
      </c>
      <c r="DC21" s="9">
        <v>1</v>
      </c>
      <c r="DD21" s="47"/>
      <c r="DE21" s="9">
        <v>2</v>
      </c>
      <c r="DF21" s="47"/>
      <c r="DG21" s="9">
        <v>1</v>
      </c>
      <c r="DH21" s="47"/>
      <c r="DI21" s="9">
        <v>1</v>
      </c>
      <c r="DJ21" s="9">
        <v>2</v>
      </c>
      <c r="DK21" s="47"/>
      <c r="DL21" s="9">
        <v>2</v>
      </c>
      <c r="DM21" s="9">
        <v>3</v>
      </c>
      <c r="DN21" s="9"/>
      <c r="DO21" s="9"/>
      <c r="DP21" s="9"/>
      <c r="DQ21" s="9"/>
      <c r="DR21" s="15"/>
      <c r="DS21" s="52"/>
      <c r="DT21" s="20"/>
      <c r="DU21" s="47"/>
      <c r="DV21" s="47"/>
      <c r="DW21" s="20">
        <f t="shared" si="6"/>
        <v>13</v>
      </c>
      <c r="DX21" s="20">
        <f t="shared" si="7"/>
        <v>25</v>
      </c>
      <c r="DY21" s="6">
        <f aca="true" t="shared" si="16" ref="DY21:DY26">SUM(DW21:DX21)</f>
        <v>38</v>
      </c>
      <c r="DZ21" s="22">
        <v>38</v>
      </c>
      <c r="EA21" s="37">
        <f aca="true" t="shared" si="17" ref="EA21:EA27">DY21-DZ21</f>
        <v>0</v>
      </c>
    </row>
    <row r="22" spans="1:131" ht="12" customHeight="1">
      <c r="A22" s="18" t="s">
        <v>51</v>
      </c>
      <c r="B22" s="15" t="s">
        <v>34</v>
      </c>
      <c r="C22" s="12">
        <v>317</v>
      </c>
      <c r="D22" s="34">
        <v>28</v>
      </c>
      <c r="E22" s="34">
        <f t="shared" si="0"/>
        <v>317</v>
      </c>
      <c r="F22" s="42">
        <f t="shared" si="1"/>
        <v>317</v>
      </c>
      <c r="G22" s="31"/>
      <c r="H22" s="39"/>
      <c r="I22" s="31"/>
      <c r="J22" s="31"/>
      <c r="K22" s="31"/>
      <c r="L22" s="31"/>
      <c r="M22" s="31"/>
      <c r="N22" s="31"/>
      <c r="O22" s="31"/>
      <c r="P22" s="31"/>
      <c r="Q22" s="31"/>
      <c r="R22" s="12">
        <v>317</v>
      </c>
      <c r="S22" s="9">
        <v>4</v>
      </c>
      <c r="T22" s="9">
        <v>2</v>
      </c>
      <c r="U22" s="9">
        <v>3</v>
      </c>
      <c r="V22" s="9">
        <v>4</v>
      </c>
      <c r="W22" s="9">
        <v>5</v>
      </c>
      <c r="X22" s="9"/>
      <c r="Y22" s="9"/>
      <c r="Z22" s="9"/>
      <c r="AA22" s="9"/>
      <c r="AB22" s="9"/>
      <c r="AC22" s="20"/>
      <c r="AD22" s="80"/>
      <c r="AE22" s="24">
        <v>4</v>
      </c>
      <c r="AF22" s="9">
        <v>5</v>
      </c>
      <c r="AG22" s="9">
        <v>5</v>
      </c>
      <c r="AH22" s="9">
        <v>6</v>
      </c>
      <c r="AI22" s="9">
        <v>6</v>
      </c>
      <c r="AJ22" s="9">
        <v>4</v>
      </c>
      <c r="AK22" s="9"/>
      <c r="AL22" s="9"/>
      <c r="AM22" s="9"/>
      <c r="AN22" s="9"/>
      <c r="AO22" s="9"/>
      <c r="AP22" s="9"/>
      <c r="AQ22" s="20"/>
      <c r="AR22" s="20">
        <f t="shared" si="2"/>
        <v>49</v>
      </c>
      <c r="AS22" s="20">
        <f t="shared" si="3"/>
        <v>95</v>
      </c>
      <c r="AT22" s="6">
        <f t="shared" si="14"/>
        <v>144</v>
      </c>
      <c r="AU22" s="22">
        <v>144</v>
      </c>
      <c r="AV22" s="37">
        <f t="shared" si="15"/>
        <v>0</v>
      </c>
      <c r="AW22" s="53"/>
      <c r="AX22" s="54"/>
      <c r="AY22" s="47"/>
      <c r="AZ22" s="54">
        <v>5</v>
      </c>
      <c r="BA22" s="54">
        <v>4</v>
      </c>
      <c r="BB22" s="54">
        <v>4</v>
      </c>
      <c r="BC22" s="54"/>
      <c r="BD22" s="54"/>
      <c r="BE22" s="54"/>
      <c r="BF22" s="54"/>
      <c r="BG22" s="54"/>
      <c r="BH22" s="55"/>
      <c r="BI22" s="80"/>
      <c r="BJ22" s="53">
        <v>4</v>
      </c>
      <c r="BK22" s="54"/>
      <c r="BL22" s="54"/>
      <c r="BM22" s="47"/>
      <c r="BN22" s="54">
        <v>4</v>
      </c>
      <c r="BO22" s="54">
        <v>4</v>
      </c>
      <c r="BP22" s="47"/>
      <c r="BQ22" s="54">
        <v>5</v>
      </c>
      <c r="BR22" s="54">
        <v>5</v>
      </c>
      <c r="BS22" s="47"/>
      <c r="BT22" s="54">
        <v>3</v>
      </c>
      <c r="BU22" s="47"/>
      <c r="BV22" s="54">
        <v>1</v>
      </c>
      <c r="BW22" s="54">
        <v>1</v>
      </c>
      <c r="BX22" s="47"/>
      <c r="BY22" s="54"/>
      <c r="BZ22" s="54"/>
      <c r="CA22" s="55"/>
      <c r="CB22" s="55"/>
      <c r="CC22" s="55"/>
      <c r="CD22" s="55"/>
      <c r="CE22" s="20">
        <f t="shared" si="10"/>
        <v>51</v>
      </c>
      <c r="CF22" s="20">
        <f t="shared" si="5"/>
        <v>66</v>
      </c>
      <c r="CG22" s="6">
        <f t="shared" si="11"/>
        <v>117</v>
      </c>
      <c r="CH22" s="22">
        <v>117</v>
      </c>
      <c r="CI22" s="37">
        <f t="shared" si="12"/>
        <v>0</v>
      </c>
      <c r="CJ22" s="24">
        <v>3</v>
      </c>
      <c r="CK22" s="9">
        <v>5</v>
      </c>
      <c r="CL22" s="47"/>
      <c r="CM22" s="9">
        <v>2</v>
      </c>
      <c r="CN22" s="9">
        <v>1</v>
      </c>
      <c r="CO22" s="9"/>
      <c r="CP22" s="9"/>
      <c r="CQ22" s="9"/>
      <c r="CR22" s="9"/>
      <c r="CS22" s="9"/>
      <c r="CT22" s="9"/>
      <c r="CU22" s="20"/>
      <c r="CV22" s="47"/>
      <c r="CW22" s="47"/>
      <c r="CX22" s="80"/>
      <c r="CY22" s="24">
        <v>1</v>
      </c>
      <c r="CZ22" s="9">
        <v>4</v>
      </c>
      <c r="DA22" s="47"/>
      <c r="DB22" s="9">
        <v>2</v>
      </c>
      <c r="DC22" s="9">
        <v>2</v>
      </c>
      <c r="DD22" s="47"/>
      <c r="DE22" s="9">
        <v>3</v>
      </c>
      <c r="DF22" s="47"/>
      <c r="DG22" s="9">
        <v>1</v>
      </c>
      <c r="DH22" s="47"/>
      <c r="DI22" s="9">
        <v>3</v>
      </c>
      <c r="DJ22" s="9">
        <v>3</v>
      </c>
      <c r="DK22" s="47"/>
      <c r="DL22" s="9">
        <v>2</v>
      </c>
      <c r="DM22" s="9">
        <v>2</v>
      </c>
      <c r="DN22" s="9"/>
      <c r="DO22" s="9"/>
      <c r="DP22" s="9"/>
      <c r="DQ22" s="9"/>
      <c r="DR22" s="15"/>
      <c r="DS22" s="52"/>
      <c r="DT22" s="20"/>
      <c r="DU22" s="47"/>
      <c r="DV22" s="47"/>
      <c r="DW22" s="20">
        <f t="shared" si="6"/>
        <v>18</v>
      </c>
      <c r="DX22" s="20">
        <f t="shared" si="7"/>
        <v>38</v>
      </c>
      <c r="DY22" s="6">
        <f t="shared" si="16"/>
        <v>56</v>
      </c>
      <c r="DZ22" s="22">
        <v>56</v>
      </c>
      <c r="EA22" s="37">
        <f t="shared" si="17"/>
        <v>0</v>
      </c>
    </row>
    <row r="23" spans="1:131" ht="12" customHeight="1">
      <c r="A23" s="18" t="s">
        <v>52</v>
      </c>
      <c r="B23" s="58" t="s">
        <v>6</v>
      </c>
      <c r="C23" s="12">
        <v>105</v>
      </c>
      <c r="D23" s="34"/>
      <c r="E23" s="34">
        <f t="shared" si="0"/>
        <v>105</v>
      </c>
      <c r="F23" s="42">
        <f t="shared" si="1"/>
        <v>105</v>
      </c>
      <c r="G23" s="31"/>
      <c r="H23" s="39"/>
      <c r="I23" s="31"/>
      <c r="J23" s="31"/>
      <c r="K23" s="31"/>
      <c r="L23" s="31"/>
      <c r="M23" s="31"/>
      <c r="N23" s="31"/>
      <c r="O23" s="31"/>
      <c r="P23" s="31"/>
      <c r="Q23" s="31"/>
      <c r="R23" s="12">
        <v>105</v>
      </c>
      <c r="S23" s="9">
        <v>2</v>
      </c>
      <c r="T23" s="9">
        <v>2</v>
      </c>
      <c r="U23" s="9">
        <v>2</v>
      </c>
      <c r="V23" s="9">
        <v>2</v>
      </c>
      <c r="W23" s="9">
        <v>2</v>
      </c>
      <c r="X23" s="9"/>
      <c r="Y23" s="9"/>
      <c r="Z23" s="9"/>
      <c r="AA23" s="9"/>
      <c r="AB23" s="9"/>
      <c r="AC23" s="20"/>
      <c r="AD23" s="80"/>
      <c r="AE23" s="24">
        <v>2</v>
      </c>
      <c r="AF23" s="9">
        <v>2</v>
      </c>
      <c r="AG23" s="9">
        <v>2</v>
      </c>
      <c r="AH23" s="9">
        <v>2</v>
      </c>
      <c r="AI23" s="9">
        <v>2</v>
      </c>
      <c r="AJ23" s="9">
        <v>2</v>
      </c>
      <c r="AK23" s="9"/>
      <c r="AL23" s="9"/>
      <c r="AM23" s="9"/>
      <c r="AN23" s="9"/>
      <c r="AO23" s="9"/>
      <c r="AP23" s="9"/>
      <c r="AQ23" s="20"/>
      <c r="AR23" s="20">
        <f t="shared" si="2"/>
        <v>34</v>
      </c>
      <c r="AS23" s="20">
        <f t="shared" si="3"/>
        <v>40</v>
      </c>
      <c r="AT23" s="6">
        <f t="shared" si="14"/>
        <v>74</v>
      </c>
      <c r="AU23" s="22">
        <v>74</v>
      </c>
      <c r="AV23" s="37">
        <f t="shared" si="15"/>
        <v>0</v>
      </c>
      <c r="AW23" s="53"/>
      <c r="AX23" s="54"/>
      <c r="AY23" s="47"/>
      <c r="AZ23" s="54">
        <v>1</v>
      </c>
      <c r="BA23" s="54">
        <v>1</v>
      </c>
      <c r="BB23" s="54">
        <v>1</v>
      </c>
      <c r="BC23" s="54"/>
      <c r="BD23" s="54"/>
      <c r="BE23" s="54"/>
      <c r="BF23" s="54"/>
      <c r="BG23" s="54"/>
      <c r="BH23" s="55"/>
      <c r="BI23" s="80"/>
      <c r="BJ23" s="53">
        <v>1</v>
      </c>
      <c r="BK23" s="54"/>
      <c r="BL23" s="54"/>
      <c r="BM23" s="47"/>
      <c r="BN23" s="54">
        <v>1</v>
      </c>
      <c r="BO23" s="54">
        <v>1</v>
      </c>
      <c r="BP23" s="47"/>
      <c r="BQ23" s="54">
        <v>1</v>
      </c>
      <c r="BR23" s="54">
        <v>1</v>
      </c>
      <c r="BS23" s="47"/>
      <c r="BT23" s="54">
        <v>1</v>
      </c>
      <c r="BU23" s="47"/>
      <c r="BV23" s="54">
        <v>1</v>
      </c>
      <c r="BW23" s="54">
        <v>2</v>
      </c>
      <c r="BX23" s="47"/>
      <c r="BY23" s="54"/>
      <c r="BZ23" s="54"/>
      <c r="CA23" s="55"/>
      <c r="CB23" s="55"/>
      <c r="CC23" s="55"/>
      <c r="CD23" s="55"/>
      <c r="CE23" s="20">
        <f t="shared" si="10"/>
        <v>11</v>
      </c>
      <c r="CF23" s="20">
        <f t="shared" si="5"/>
        <v>20</v>
      </c>
      <c r="CG23" s="6">
        <f t="shared" si="11"/>
        <v>31</v>
      </c>
      <c r="CH23" s="22">
        <v>31</v>
      </c>
      <c r="CI23" s="37">
        <f t="shared" si="12"/>
        <v>0</v>
      </c>
      <c r="CJ23" s="24"/>
      <c r="CK23" s="9"/>
      <c r="CL23" s="47"/>
      <c r="CM23" s="9"/>
      <c r="CN23" s="9"/>
      <c r="CO23" s="9"/>
      <c r="CP23" s="9"/>
      <c r="CQ23" s="9"/>
      <c r="CR23" s="9"/>
      <c r="CS23" s="9"/>
      <c r="CT23" s="9"/>
      <c r="CU23" s="20"/>
      <c r="CV23" s="47"/>
      <c r="CW23" s="47"/>
      <c r="CX23" s="80"/>
      <c r="CY23" s="24"/>
      <c r="CZ23" s="9"/>
      <c r="DA23" s="47"/>
      <c r="DB23" s="9"/>
      <c r="DC23" s="9"/>
      <c r="DD23" s="47"/>
      <c r="DE23" s="9"/>
      <c r="DF23" s="47"/>
      <c r="DG23" s="9"/>
      <c r="DH23" s="47"/>
      <c r="DI23" s="9"/>
      <c r="DJ23" s="9"/>
      <c r="DK23" s="47"/>
      <c r="DL23" s="9"/>
      <c r="DM23" s="9"/>
      <c r="DN23" s="9"/>
      <c r="DO23" s="9"/>
      <c r="DP23" s="9"/>
      <c r="DQ23" s="9"/>
      <c r="DR23" s="15"/>
      <c r="DS23" s="52"/>
      <c r="DT23" s="20"/>
      <c r="DU23" s="47"/>
      <c r="DV23" s="47"/>
      <c r="DW23" s="20">
        <f t="shared" si="6"/>
        <v>0</v>
      </c>
      <c r="DX23" s="20">
        <f t="shared" si="7"/>
        <v>0</v>
      </c>
      <c r="DY23" s="6">
        <f t="shared" si="16"/>
        <v>0</v>
      </c>
      <c r="DZ23" s="22"/>
      <c r="EA23" s="37">
        <f t="shared" si="17"/>
        <v>0</v>
      </c>
    </row>
    <row r="24" spans="1:131" ht="12.75" customHeight="1">
      <c r="A24" s="45" t="s">
        <v>8</v>
      </c>
      <c r="B24" s="66" t="s">
        <v>147</v>
      </c>
      <c r="C24" s="16">
        <f>SUM(C25:C26)</f>
        <v>210</v>
      </c>
      <c r="D24" s="87"/>
      <c r="E24" s="34">
        <f t="shared" si="0"/>
        <v>210</v>
      </c>
      <c r="F24" s="42"/>
      <c r="G24" s="31"/>
      <c r="H24" s="39"/>
      <c r="I24" s="31"/>
      <c r="J24" s="31"/>
      <c r="K24" s="31"/>
      <c r="L24" s="31"/>
      <c r="M24" s="31"/>
      <c r="N24" s="31"/>
      <c r="O24" s="31"/>
      <c r="P24" s="31"/>
      <c r="Q24" s="31"/>
      <c r="R24" s="12"/>
      <c r="S24" s="9"/>
      <c r="T24" s="9"/>
      <c r="U24" s="9"/>
      <c r="V24" s="9"/>
      <c r="W24" s="9"/>
      <c r="X24" s="9"/>
      <c r="Y24" s="9"/>
      <c r="Z24" s="9"/>
      <c r="AA24" s="9"/>
      <c r="AB24" s="9"/>
      <c r="AC24" s="20"/>
      <c r="AD24" s="80"/>
      <c r="AE24" s="24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20"/>
      <c r="AR24" s="20">
        <f t="shared" si="2"/>
        <v>0</v>
      </c>
      <c r="AS24" s="20">
        <f t="shared" si="3"/>
        <v>0</v>
      </c>
      <c r="AT24" s="7">
        <f>SUM(AT25:AT26)</f>
        <v>70</v>
      </c>
      <c r="AU24" s="23">
        <f>SUM(AU25:AU26)</f>
        <v>70</v>
      </c>
      <c r="AV24" s="37">
        <f t="shared" si="15"/>
        <v>0</v>
      </c>
      <c r="AW24" s="53"/>
      <c r="AX24" s="54"/>
      <c r="AY24" s="47"/>
      <c r="AZ24" s="54"/>
      <c r="BA24" s="54"/>
      <c r="BB24" s="54"/>
      <c r="BC24" s="54"/>
      <c r="BD24" s="54"/>
      <c r="BE24" s="54"/>
      <c r="BF24" s="54"/>
      <c r="BG24" s="54"/>
      <c r="BH24" s="55"/>
      <c r="BI24" s="80"/>
      <c r="BJ24" s="53"/>
      <c r="BK24" s="54"/>
      <c r="BL24" s="54"/>
      <c r="BM24" s="47"/>
      <c r="BN24" s="54"/>
      <c r="BO24" s="54"/>
      <c r="BP24" s="47"/>
      <c r="BQ24" s="54"/>
      <c r="BR24" s="54"/>
      <c r="BS24" s="47"/>
      <c r="BT24" s="54"/>
      <c r="BU24" s="47"/>
      <c r="BV24" s="54"/>
      <c r="BW24" s="54"/>
      <c r="BX24" s="47"/>
      <c r="BY24" s="54"/>
      <c r="BZ24" s="54"/>
      <c r="CA24" s="55"/>
      <c r="CB24" s="55"/>
      <c r="CC24" s="55"/>
      <c r="CD24" s="55"/>
      <c r="CE24" s="20">
        <f t="shared" si="10"/>
        <v>0</v>
      </c>
      <c r="CF24" s="20">
        <f t="shared" si="5"/>
        <v>0</v>
      </c>
      <c r="CG24" s="7">
        <f>SUM(CG25:CG26)</f>
        <v>35</v>
      </c>
      <c r="CH24" s="23">
        <f>SUM(CH25:CH26)</f>
        <v>35</v>
      </c>
      <c r="CI24" s="37">
        <f t="shared" si="12"/>
        <v>0</v>
      </c>
      <c r="CJ24" s="24"/>
      <c r="CK24" s="9"/>
      <c r="CL24" s="47"/>
      <c r="CM24" s="9"/>
      <c r="CN24" s="9"/>
      <c r="CO24" s="9"/>
      <c r="CP24" s="9"/>
      <c r="CQ24" s="9"/>
      <c r="CR24" s="9"/>
      <c r="CS24" s="9"/>
      <c r="CT24" s="9"/>
      <c r="CU24" s="20"/>
      <c r="CV24" s="47"/>
      <c r="CW24" s="47"/>
      <c r="CX24" s="80"/>
      <c r="CY24" s="24"/>
      <c r="CZ24" s="9"/>
      <c r="DA24" s="47"/>
      <c r="DB24" s="9"/>
      <c r="DC24" s="9"/>
      <c r="DD24" s="47"/>
      <c r="DE24" s="9"/>
      <c r="DF24" s="47"/>
      <c r="DG24" s="9"/>
      <c r="DH24" s="47"/>
      <c r="DI24" s="9"/>
      <c r="DJ24" s="9"/>
      <c r="DK24" s="47"/>
      <c r="DL24" s="9"/>
      <c r="DM24" s="9"/>
      <c r="DN24" s="9"/>
      <c r="DO24" s="9"/>
      <c r="DP24" s="9"/>
      <c r="DQ24" s="9"/>
      <c r="DR24" s="15"/>
      <c r="DS24" s="52"/>
      <c r="DT24" s="20"/>
      <c r="DU24" s="47"/>
      <c r="DV24" s="47"/>
      <c r="DW24" s="20">
        <f t="shared" si="6"/>
        <v>0</v>
      </c>
      <c r="DX24" s="20">
        <f t="shared" si="7"/>
        <v>0</v>
      </c>
      <c r="DY24" s="6">
        <f>SUM(DY25:DY26)</f>
        <v>105</v>
      </c>
      <c r="DZ24" s="22">
        <f>SUM(DZ25:DZ26)</f>
        <v>105</v>
      </c>
      <c r="EA24" s="37">
        <f t="shared" si="17"/>
        <v>0</v>
      </c>
    </row>
    <row r="25" spans="1:131" ht="13.5" customHeight="1">
      <c r="A25" s="76" t="s">
        <v>53</v>
      </c>
      <c r="B25" s="58" t="s">
        <v>118</v>
      </c>
      <c r="C25" s="56">
        <v>105</v>
      </c>
      <c r="D25" s="88"/>
      <c r="E25" s="34">
        <f t="shared" si="0"/>
        <v>105</v>
      </c>
      <c r="F25" s="42">
        <f>AT25+CG25+DY25</f>
        <v>105</v>
      </c>
      <c r="G25" s="29"/>
      <c r="H25" s="41"/>
      <c r="I25" s="29"/>
      <c r="J25" s="29"/>
      <c r="K25" s="29"/>
      <c r="L25" s="29"/>
      <c r="M25" s="29"/>
      <c r="N25" s="29"/>
      <c r="O25" s="29"/>
      <c r="P25" s="29"/>
      <c r="Q25" s="29"/>
      <c r="R25" s="56">
        <v>105</v>
      </c>
      <c r="S25" s="15">
        <v>1</v>
      </c>
      <c r="T25" s="15">
        <v>1</v>
      </c>
      <c r="U25" s="15">
        <v>1</v>
      </c>
      <c r="V25" s="15">
        <v>1</v>
      </c>
      <c r="W25" s="15">
        <v>1</v>
      </c>
      <c r="X25" s="15"/>
      <c r="Y25" s="15"/>
      <c r="Z25" s="15"/>
      <c r="AA25" s="15"/>
      <c r="AB25" s="15"/>
      <c r="AC25" s="52"/>
      <c r="AD25" s="80"/>
      <c r="AE25" s="53">
        <v>2</v>
      </c>
      <c r="AF25" s="54">
        <v>3</v>
      </c>
      <c r="AG25" s="54">
        <v>3</v>
      </c>
      <c r="AH25" s="54">
        <v>2</v>
      </c>
      <c r="AI25" s="54">
        <v>3</v>
      </c>
      <c r="AJ25" s="54">
        <v>3</v>
      </c>
      <c r="AK25" s="15"/>
      <c r="AL25" s="15"/>
      <c r="AM25" s="15"/>
      <c r="AN25" s="15"/>
      <c r="AO25" s="10"/>
      <c r="AP25" s="10"/>
      <c r="AQ25" s="52"/>
      <c r="AR25" s="20">
        <f t="shared" si="2"/>
        <v>17</v>
      </c>
      <c r="AS25" s="20">
        <f t="shared" si="3"/>
        <v>53</v>
      </c>
      <c r="AT25" s="6">
        <f t="shared" si="14"/>
        <v>70</v>
      </c>
      <c r="AU25" s="33">
        <v>70</v>
      </c>
      <c r="AV25" s="37">
        <f t="shared" si="15"/>
        <v>0</v>
      </c>
      <c r="AW25" s="53"/>
      <c r="AX25" s="54"/>
      <c r="AY25" s="51"/>
      <c r="AZ25" s="54">
        <v>1</v>
      </c>
      <c r="BA25" s="54">
        <v>1</v>
      </c>
      <c r="BB25" s="54">
        <v>1</v>
      </c>
      <c r="BC25" s="54"/>
      <c r="BD25" s="54"/>
      <c r="BE25" s="54"/>
      <c r="BF25" s="54"/>
      <c r="BG25" s="54"/>
      <c r="BH25" s="55"/>
      <c r="BI25" s="80"/>
      <c r="BJ25" s="53">
        <v>1</v>
      </c>
      <c r="BK25" s="54"/>
      <c r="BL25" s="54"/>
      <c r="BM25" s="51"/>
      <c r="BN25" s="54">
        <v>2</v>
      </c>
      <c r="BO25" s="54">
        <v>2</v>
      </c>
      <c r="BP25" s="51"/>
      <c r="BQ25" s="54">
        <v>1</v>
      </c>
      <c r="BR25" s="54">
        <v>1</v>
      </c>
      <c r="BS25" s="51"/>
      <c r="BT25" s="54">
        <v>1</v>
      </c>
      <c r="BU25" s="51"/>
      <c r="BV25" s="54">
        <v>1</v>
      </c>
      <c r="BW25" s="54">
        <v>1</v>
      </c>
      <c r="BX25" s="51"/>
      <c r="BY25" s="54"/>
      <c r="BZ25" s="54"/>
      <c r="CA25" s="55"/>
      <c r="CB25" s="55"/>
      <c r="CC25" s="55"/>
      <c r="CD25" s="55"/>
      <c r="CE25" s="20">
        <f t="shared" si="10"/>
        <v>11</v>
      </c>
      <c r="CF25" s="20">
        <f t="shared" si="5"/>
        <v>24</v>
      </c>
      <c r="CG25" s="6">
        <f t="shared" si="11"/>
        <v>35</v>
      </c>
      <c r="CH25" s="22">
        <v>35</v>
      </c>
      <c r="CI25" s="37">
        <f t="shared" si="12"/>
        <v>0</v>
      </c>
      <c r="CJ25" s="50"/>
      <c r="CK25" s="15"/>
      <c r="CL25" s="51"/>
      <c r="CM25" s="15"/>
      <c r="CN25" s="15"/>
      <c r="CO25" s="15"/>
      <c r="CP25" s="15"/>
      <c r="CQ25" s="15"/>
      <c r="CR25" s="15"/>
      <c r="CS25" s="15"/>
      <c r="CT25" s="15"/>
      <c r="CU25" s="52"/>
      <c r="CV25" s="51"/>
      <c r="CW25" s="51"/>
      <c r="CX25" s="80"/>
      <c r="CY25" s="53"/>
      <c r="CZ25" s="54"/>
      <c r="DA25" s="51"/>
      <c r="DB25" s="54"/>
      <c r="DC25" s="54"/>
      <c r="DD25" s="51"/>
      <c r="DE25" s="54"/>
      <c r="DF25" s="51"/>
      <c r="DG25" s="54"/>
      <c r="DH25" s="51"/>
      <c r="DI25" s="54"/>
      <c r="DJ25" s="54"/>
      <c r="DK25" s="51"/>
      <c r="DL25" s="54"/>
      <c r="DM25" s="10"/>
      <c r="DN25" s="10"/>
      <c r="DO25" s="10"/>
      <c r="DP25" s="10"/>
      <c r="DQ25" s="10"/>
      <c r="DR25" s="15"/>
      <c r="DS25" s="52"/>
      <c r="DT25" s="21"/>
      <c r="DU25" s="51"/>
      <c r="DV25" s="51"/>
      <c r="DW25" s="20">
        <f t="shared" si="6"/>
        <v>0</v>
      </c>
      <c r="DX25" s="20">
        <f t="shared" si="7"/>
        <v>0</v>
      </c>
      <c r="DY25" s="6">
        <f t="shared" si="16"/>
        <v>0</v>
      </c>
      <c r="DZ25" s="23"/>
      <c r="EA25" s="37">
        <f t="shared" si="17"/>
        <v>0</v>
      </c>
    </row>
    <row r="26" spans="1:131" ht="13.5" customHeight="1">
      <c r="A26" s="76" t="s">
        <v>54</v>
      </c>
      <c r="B26" s="58" t="s">
        <v>119</v>
      </c>
      <c r="C26" s="56">
        <v>105</v>
      </c>
      <c r="D26" s="88"/>
      <c r="E26" s="34">
        <f t="shared" si="0"/>
        <v>105</v>
      </c>
      <c r="F26" s="42">
        <f>AT26+CG26+DY26</f>
        <v>105</v>
      </c>
      <c r="G26" s="29"/>
      <c r="H26" s="41"/>
      <c r="I26" s="29"/>
      <c r="J26" s="29"/>
      <c r="K26" s="29"/>
      <c r="L26" s="29"/>
      <c r="M26" s="29"/>
      <c r="N26" s="29"/>
      <c r="O26" s="29"/>
      <c r="P26" s="29"/>
      <c r="Q26" s="29"/>
      <c r="R26" s="56">
        <v>105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21"/>
      <c r="AD26" s="79"/>
      <c r="AE26" s="25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21"/>
      <c r="AR26" s="20">
        <f t="shared" si="2"/>
        <v>0</v>
      </c>
      <c r="AS26" s="20">
        <f t="shared" si="3"/>
        <v>0</v>
      </c>
      <c r="AT26" s="6">
        <f t="shared" si="14"/>
        <v>0</v>
      </c>
      <c r="AU26" s="23"/>
      <c r="AV26" s="37">
        <f t="shared" si="15"/>
        <v>0</v>
      </c>
      <c r="AW26" s="53"/>
      <c r="AX26" s="54"/>
      <c r="AY26" s="48"/>
      <c r="AZ26" s="54"/>
      <c r="BA26" s="54"/>
      <c r="BB26" s="54"/>
      <c r="BC26" s="54"/>
      <c r="BD26" s="54"/>
      <c r="BE26" s="54"/>
      <c r="BF26" s="54"/>
      <c r="BG26" s="54"/>
      <c r="BH26" s="55"/>
      <c r="BI26" s="79"/>
      <c r="BJ26" s="53"/>
      <c r="BK26" s="54"/>
      <c r="BL26" s="54"/>
      <c r="BM26" s="48"/>
      <c r="BN26" s="54"/>
      <c r="BO26" s="54"/>
      <c r="BP26" s="48"/>
      <c r="BQ26" s="54"/>
      <c r="BR26" s="54"/>
      <c r="BS26" s="48"/>
      <c r="BT26" s="54"/>
      <c r="BU26" s="48"/>
      <c r="BV26" s="54"/>
      <c r="BW26" s="54"/>
      <c r="BX26" s="48"/>
      <c r="BY26" s="54"/>
      <c r="BZ26" s="54"/>
      <c r="CA26" s="55"/>
      <c r="CB26" s="55"/>
      <c r="CC26" s="55"/>
      <c r="CD26" s="55"/>
      <c r="CE26" s="20">
        <f t="shared" si="10"/>
        <v>0</v>
      </c>
      <c r="CF26" s="20">
        <f t="shared" si="5"/>
        <v>0</v>
      </c>
      <c r="CG26" s="6">
        <f t="shared" si="11"/>
        <v>0</v>
      </c>
      <c r="CH26" s="22"/>
      <c r="CI26" s="37">
        <f t="shared" si="12"/>
        <v>0</v>
      </c>
      <c r="CJ26" s="53">
        <v>8</v>
      </c>
      <c r="CK26" s="54">
        <v>8</v>
      </c>
      <c r="CL26" s="48"/>
      <c r="CM26" s="54">
        <v>5</v>
      </c>
      <c r="CN26" s="54">
        <v>1</v>
      </c>
      <c r="CO26" s="54"/>
      <c r="CP26" s="54"/>
      <c r="CQ26" s="54"/>
      <c r="CR26" s="54"/>
      <c r="CS26" s="54"/>
      <c r="CT26" s="54"/>
      <c r="CU26" s="55"/>
      <c r="CV26" s="48"/>
      <c r="CW26" s="48"/>
      <c r="CX26" s="80"/>
      <c r="CY26" s="53">
        <v>7</v>
      </c>
      <c r="CZ26" s="54">
        <v>4</v>
      </c>
      <c r="DA26" s="48"/>
      <c r="DB26" s="54">
        <v>1</v>
      </c>
      <c r="DC26" s="54">
        <v>2</v>
      </c>
      <c r="DD26" s="48"/>
      <c r="DE26" s="54">
        <v>4</v>
      </c>
      <c r="DF26" s="48"/>
      <c r="DG26" s="54">
        <v>2</v>
      </c>
      <c r="DH26" s="48"/>
      <c r="DI26" s="54">
        <v>4</v>
      </c>
      <c r="DJ26" s="54">
        <v>3</v>
      </c>
      <c r="DK26" s="48"/>
      <c r="DL26" s="54">
        <v>5</v>
      </c>
      <c r="DM26" s="15">
        <v>6</v>
      </c>
      <c r="DN26" s="10"/>
      <c r="DO26" s="10"/>
      <c r="DP26" s="10"/>
      <c r="DQ26" s="10"/>
      <c r="DR26" s="15"/>
      <c r="DS26" s="52"/>
      <c r="DT26" s="21"/>
      <c r="DU26" s="48"/>
      <c r="DV26" s="48"/>
      <c r="DW26" s="20">
        <f t="shared" si="6"/>
        <v>35</v>
      </c>
      <c r="DX26" s="20">
        <f t="shared" si="7"/>
        <v>70</v>
      </c>
      <c r="DY26" s="6">
        <f t="shared" si="16"/>
        <v>105</v>
      </c>
      <c r="DZ26" s="23">
        <v>105</v>
      </c>
      <c r="EA26" s="37">
        <f t="shared" si="17"/>
        <v>0</v>
      </c>
    </row>
    <row r="27" spans="1:131" ht="13.5" customHeight="1">
      <c r="A27" s="45" t="s">
        <v>14</v>
      </c>
      <c r="B27" s="77" t="s">
        <v>55</v>
      </c>
      <c r="C27" s="16">
        <v>270</v>
      </c>
      <c r="D27" s="87"/>
      <c r="E27" s="34"/>
      <c r="F27" s="42">
        <f>AT27+CG27+DY27</f>
        <v>270</v>
      </c>
      <c r="G27" s="29"/>
      <c r="H27" s="41"/>
      <c r="I27" s="29"/>
      <c r="J27" s="41"/>
      <c r="K27" s="29"/>
      <c r="L27" s="29"/>
      <c r="M27" s="29"/>
      <c r="N27" s="29"/>
      <c r="O27" s="29"/>
      <c r="P27" s="29"/>
      <c r="Q27" s="29"/>
      <c r="R27" s="16">
        <v>270</v>
      </c>
      <c r="S27" s="10">
        <v>3</v>
      </c>
      <c r="T27" s="10">
        <v>3</v>
      </c>
      <c r="U27" s="10">
        <v>3</v>
      </c>
      <c r="V27" s="10">
        <v>3</v>
      </c>
      <c r="W27" s="10">
        <v>3</v>
      </c>
      <c r="X27" s="10"/>
      <c r="Y27" s="10"/>
      <c r="Z27" s="10"/>
      <c r="AA27" s="10"/>
      <c r="AB27" s="10"/>
      <c r="AC27" s="21"/>
      <c r="AD27" s="79"/>
      <c r="AE27" s="25">
        <v>3</v>
      </c>
      <c r="AF27" s="10">
        <v>3</v>
      </c>
      <c r="AG27" s="10">
        <v>3</v>
      </c>
      <c r="AH27" s="10">
        <v>3</v>
      </c>
      <c r="AI27" s="10">
        <v>3</v>
      </c>
      <c r="AJ27" s="10">
        <v>3</v>
      </c>
      <c r="AK27" s="10"/>
      <c r="AL27" s="10"/>
      <c r="AM27" s="10"/>
      <c r="AN27" s="10"/>
      <c r="AO27" s="10"/>
      <c r="AP27" s="10"/>
      <c r="AQ27" s="21"/>
      <c r="AR27" s="20">
        <f t="shared" si="2"/>
        <v>51</v>
      </c>
      <c r="AS27" s="20">
        <f t="shared" si="3"/>
        <v>60</v>
      </c>
      <c r="AT27" s="6">
        <f>SUM(AR27:AS27)</f>
        <v>111</v>
      </c>
      <c r="AU27" s="23">
        <v>111</v>
      </c>
      <c r="AV27" s="37"/>
      <c r="AW27" s="25"/>
      <c r="AX27" s="10"/>
      <c r="AY27" s="48"/>
      <c r="AZ27" s="10">
        <v>3</v>
      </c>
      <c r="BA27" s="10">
        <v>3</v>
      </c>
      <c r="BB27" s="10">
        <v>3</v>
      </c>
      <c r="BC27" s="10"/>
      <c r="BD27" s="10"/>
      <c r="BE27" s="10"/>
      <c r="BF27" s="10"/>
      <c r="BG27" s="10"/>
      <c r="BH27" s="21"/>
      <c r="BI27" s="79"/>
      <c r="BJ27" s="25">
        <v>3</v>
      </c>
      <c r="BK27" s="10"/>
      <c r="BL27" s="10"/>
      <c r="BM27" s="48"/>
      <c r="BN27" s="10">
        <v>3</v>
      </c>
      <c r="BO27" s="10">
        <v>3</v>
      </c>
      <c r="BP27" s="48"/>
      <c r="BQ27" s="10">
        <v>3</v>
      </c>
      <c r="BR27" s="10">
        <v>3</v>
      </c>
      <c r="BS27" s="48"/>
      <c r="BT27" s="10">
        <v>3</v>
      </c>
      <c r="BU27" s="48"/>
      <c r="BV27" s="10">
        <v>3</v>
      </c>
      <c r="BW27" s="10">
        <v>3</v>
      </c>
      <c r="BX27" s="48"/>
      <c r="BY27" s="10"/>
      <c r="BZ27" s="10"/>
      <c r="CA27" s="21"/>
      <c r="CB27" s="21"/>
      <c r="CC27" s="21"/>
      <c r="CD27" s="21"/>
      <c r="CE27" s="20">
        <f t="shared" si="10"/>
        <v>33</v>
      </c>
      <c r="CF27" s="20">
        <f t="shared" si="5"/>
        <v>57</v>
      </c>
      <c r="CG27" s="6">
        <f t="shared" si="11"/>
        <v>90</v>
      </c>
      <c r="CH27" s="23">
        <v>90</v>
      </c>
      <c r="CI27" s="37">
        <f t="shared" si="12"/>
        <v>0</v>
      </c>
      <c r="CJ27" s="25">
        <v>3</v>
      </c>
      <c r="CK27" s="10">
        <v>3</v>
      </c>
      <c r="CL27" s="48"/>
      <c r="CM27" s="10">
        <v>3</v>
      </c>
      <c r="CN27" s="10">
        <v>3</v>
      </c>
      <c r="CO27" s="10"/>
      <c r="CP27" s="10"/>
      <c r="CQ27" s="10"/>
      <c r="CR27" s="10"/>
      <c r="CS27" s="10"/>
      <c r="CT27" s="10"/>
      <c r="CU27" s="21"/>
      <c r="CV27" s="48"/>
      <c r="CW27" s="48"/>
      <c r="CX27" s="79"/>
      <c r="CY27" s="25">
        <v>3</v>
      </c>
      <c r="CZ27" s="10">
        <v>3</v>
      </c>
      <c r="DA27" s="48"/>
      <c r="DB27" s="10">
        <v>3</v>
      </c>
      <c r="DC27" s="10">
        <v>3</v>
      </c>
      <c r="DD27" s="48"/>
      <c r="DE27" s="10">
        <v>3</v>
      </c>
      <c r="DF27" s="48"/>
      <c r="DG27" s="10">
        <v>3</v>
      </c>
      <c r="DH27" s="48"/>
      <c r="DI27" s="10">
        <v>3</v>
      </c>
      <c r="DJ27" s="10">
        <v>3</v>
      </c>
      <c r="DK27" s="48"/>
      <c r="DL27" s="10">
        <v>3</v>
      </c>
      <c r="DM27" s="10">
        <v>3</v>
      </c>
      <c r="DN27" s="10"/>
      <c r="DO27" s="10"/>
      <c r="DP27" s="10"/>
      <c r="DQ27" s="10"/>
      <c r="DR27" s="15"/>
      <c r="DS27" s="52"/>
      <c r="DT27" s="21"/>
      <c r="DU27" s="48"/>
      <c r="DV27" s="48"/>
      <c r="DW27" s="20">
        <f t="shared" si="6"/>
        <v>18</v>
      </c>
      <c r="DX27" s="20">
        <f t="shared" si="7"/>
        <v>51</v>
      </c>
      <c r="DY27" s="7">
        <f>SUM(DW27:DX27)</f>
        <v>69</v>
      </c>
      <c r="DZ27" s="23">
        <v>69</v>
      </c>
      <c r="EA27" s="37">
        <f t="shared" si="17"/>
        <v>0</v>
      </c>
    </row>
    <row r="28" spans="1:131" ht="24" customHeight="1">
      <c r="A28" s="44" t="s">
        <v>15</v>
      </c>
      <c r="B28" s="28" t="s">
        <v>77</v>
      </c>
      <c r="C28" s="16">
        <f>SUM(C29:C31)</f>
        <v>62</v>
      </c>
      <c r="D28" s="87">
        <f>SUM(D29:D31)</f>
        <v>7</v>
      </c>
      <c r="E28" s="34"/>
      <c r="F28" s="46"/>
      <c r="G28" s="29"/>
      <c r="H28" s="41">
        <f>SUM(H29:H31)</f>
        <v>42</v>
      </c>
      <c r="I28" s="29"/>
      <c r="J28" s="41">
        <f>SUM(J29:J31)</f>
        <v>20</v>
      </c>
      <c r="K28" s="29"/>
      <c r="L28" s="41">
        <f>SUM(L29:L31)</f>
        <v>0</v>
      </c>
      <c r="M28" s="29"/>
      <c r="N28" s="41">
        <f>SUM(N29:N31)</f>
        <v>0</v>
      </c>
      <c r="O28" s="29"/>
      <c r="P28" s="41">
        <f>SUM(P29:P31)</f>
        <v>0</v>
      </c>
      <c r="Q28" s="29"/>
      <c r="R28" s="16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21"/>
      <c r="AD28" s="81"/>
      <c r="AE28" s="2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7">
        <f>SUM(AT29:AT31)</f>
        <v>42</v>
      </c>
      <c r="AU28" s="23">
        <f>SUM(AU29:AU31)</f>
        <v>42</v>
      </c>
      <c r="AV28" s="37"/>
      <c r="AW28" s="53"/>
      <c r="AX28" s="54"/>
      <c r="AY28" s="83">
        <f>SUM(AY29:AY31)</f>
        <v>42</v>
      </c>
      <c r="AZ28" s="54"/>
      <c r="BA28" s="54"/>
      <c r="BB28" s="54"/>
      <c r="BC28" s="54"/>
      <c r="BD28" s="54"/>
      <c r="BE28" s="54"/>
      <c r="BF28" s="54"/>
      <c r="BG28" s="54"/>
      <c r="BH28" s="55"/>
      <c r="BI28" s="81"/>
      <c r="BJ28" s="53"/>
      <c r="BK28" s="54"/>
      <c r="BL28" s="54"/>
      <c r="BM28" s="83">
        <f>SUM(BM29:BM31)</f>
        <v>20</v>
      </c>
      <c r="BN28" s="54"/>
      <c r="BO28" s="54"/>
      <c r="BP28" s="83">
        <f>SUM(BP29:BP31)</f>
        <v>0</v>
      </c>
      <c r="BQ28" s="54"/>
      <c r="BR28" s="54"/>
      <c r="BS28" s="83">
        <f>SUM(BS29:BS31)</f>
        <v>0</v>
      </c>
      <c r="BT28" s="54"/>
      <c r="BU28" s="83">
        <f>SUM(BU29:BU31)</f>
        <v>0</v>
      </c>
      <c r="BV28" s="54"/>
      <c r="BW28" s="54"/>
      <c r="BX28" s="83">
        <f>SUM(BX29:BX31)</f>
        <v>0</v>
      </c>
      <c r="BY28" s="54"/>
      <c r="BZ28" s="54"/>
      <c r="CA28" s="54"/>
      <c r="CB28" s="54"/>
      <c r="CC28" s="54"/>
      <c r="CD28" s="54"/>
      <c r="CE28" s="10"/>
      <c r="CF28" s="10"/>
      <c r="CG28" s="7">
        <f>SUM(CG29:CG31)</f>
        <v>20</v>
      </c>
      <c r="CH28" s="23">
        <f>SUM(CH29:CH31)</f>
        <v>20</v>
      </c>
      <c r="CI28" s="37"/>
      <c r="CJ28" s="50"/>
      <c r="CK28" s="15"/>
      <c r="CL28" s="83">
        <f>SUM(CL29:CL31)</f>
        <v>0</v>
      </c>
      <c r="CM28" s="15"/>
      <c r="CN28" s="15"/>
      <c r="CO28" s="15"/>
      <c r="CP28" s="15"/>
      <c r="CQ28" s="15"/>
      <c r="CR28" s="15"/>
      <c r="CS28" s="15"/>
      <c r="CT28" s="15"/>
      <c r="CU28" s="52"/>
      <c r="CV28" s="83">
        <f>SUM(CV29:CV31)</f>
        <v>0</v>
      </c>
      <c r="CW28" s="83">
        <v>0</v>
      </c>
      <c r="CX28" s="91"/>
      <c r="CY28" s="50"/>
      <c r="CZ28" s="15"/>
      <c r="DA28" s="83">
        <f>SUM(DA29:DA31)</f>
        <v>0</v>
      </c>
      <c r="DB28" s="15"/>
      <c r="DC28" s="15"/>
      <c r="DD28" s="83">
        <f>SUM(DD29:DD31)</f>
        <v>0</v>
      </c>
      <c r="DE28" s="15"/>
      <c r="DF28" s="83">
        <f>SUM(DF29:DF31)</f>
        <v>0</v>
      </c>
      <c r="DG28" s="15"/>
      <c r="DH28" s="83">
        <f>SUM(DH29:DH31)</f>
        <v>0</v>
      </c>
      <c r="DI28" s="15"/>
      <c r="DJ28" s="15"/>
      <c r="DK28" s="83">
        <f>SUM(DK29:DK31)</f>
        <v>0</v>
      </c>
      <c r="DL28" s="15"/>
      <c r="DM28" s="15"/>
      <c r="DN28" s="15"/>
      <c r="DO28" s="15"/>
      <c r="DP28" s="15"/>
      <c r="DQ28" s="15"/>
      <c r="DR28" s="15"/>
      <c r="DS28" s="15"/>
      <c r="DT28" s="10"/>
      <c r="DU28" s="83">
        <f>SUM(DU29:DU31)</f>
        <v>0</v>
      </c>
      <c r="DV28" s="83">
        <v>0</v>
      </c>
      <c r="DW28" s="10"/>
      <c r="DX28" s="20">
        <f t="shared" si="7"/>
        <v>0</v>
      </c>
      <c r="DY28" s="7">
        <f>SUM(DY29:DY31)</f>
        <v>0</v>
      </c>
      <c r="DZ28" s="23">
        <f>SUM(DZ29:DZ31)</f>
        <v>0</v>
      </c>
      <c r="EA28" s="37"/>
    </row>
    <row r="29" spans="1:131" ht="12" customHeight="1">
      <c r="A29" s="18" t="s">
        <v>56</v>
      </c>
      <c r="B29" s="17" t="s">
        <v>80</v>
      </c>
      <c r="C29" s="12">
        <v>27</v>
      </c>
      <c r="D29" s="34">
        <v>6</v>
      </c>
      <c r="E29" s="34">
        <f>AU29+CH29+DZ29</f>
        <v>27</v>
      </c>
      <c r="F29" s="42">
        <f>AT29+CG29+DY29</f>
        <v>27</v>
      </c>
      <c r="G29" s="31"/>
      <c r="H29" s="39">
        <v>17</v>
      </c>
      <c r="I29" s="31"/>
      <c r="J29" s="31">
        <v>10</v>
      </c>
      <c r="K29" s="31"/>
      <c r="L29" s="31"/>
      <c r="M29" s="31"/>
      <c r="N29" s="31"/>
      <c r="O29" s="31"/>
      <c r="P29" s="31"/>
      <c r="Q29" s="31"/>
      <c r="R29" s="16">
        <f>SUM(H29:Q29)</f>
        <v>27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/>
      <c r="Y29" s="9"/>
      <c r="Z29" s="9"/>
      <c r="AA29" s="9"/>
      <c r="AB29" s="9"/>
      <c r="AC29" s="20"/>
      <c r="AD29" s="78"/>
      <c r="AE29" s="24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20">
        <f>$S$10*S29+$T$10*T29+$U$10*U29+$V$10*V29+$W$10*W29+$X$10*X29+$Y$10*Y29+$Z$10*Z29+$AA$10*AA29+$AB$10*AB29+$AC$10*AC29</f>
        <v>17</v>
      </c>
      <c r="AS29" s="20">
        <f>$AE$10*AE29+$AF$10*AF29+$AG$10*AG29+$AH$10*AH29+$AI$10*AI29+$AJ$10*AJ29+$AK$10*AK29+$AL$10*AL29+$AM$10*AM29+$AN$10*AN29+$AO$10*AO29+$AP$10*AP29+$AQ$10*AQ29</f>
        <v>0</v>
      </c>
      <c r="AT29" s="6">
        <f>SUM(AR29:AS29)</f>
        <v>17</v>
      </c>
      <c r="AU29" s="22">
        <v>17</v>
      </c>
      <c r="AV29" s="37">
        <f>AT29-AU29</f>
        <v>0</v>
      </c>
      <c r="AW29" s="53"/>
      <c r="AX29" s="54"/>
      <c r="AY29" s="82">
        <v>17</v>
      </c>
      <c r="AZ29" s="54">
        <v>1</v>
      </c>
      <c r="BA29" s="54">
        <v>1</v>
      </c>
      <c r="BB29" s="54"/>
      <c r="BC29" s="54"/>
      <c r="BD29" s="54"/>
      <c r="BE29" s="54"/>
      <c r="BF29" s="54"/>
      <c r="BG29" s="54"/>
      <c r="BH29" s="55"/>
      <c r="BI29" s="78"/>
      <c r="BJ29" s="53"/>
      <c r="BK29" s="54"/>
      <c r="BL29" s="54"/>
      <c r="BM29" s="82">
        <v>10</v>
      </c>
      <c r="BN29" s="54"/>
      <c r="BO29" s="54"/>
      <c r="BP29" s="82"/>
      <c r="BQ29" s="54"/>
      <c r="BR29" s="54"/>
      <c r="BS29" s="82"/>
      <c r="BT29" s="54"/>
      <c r="BU29" s="82"/>
      <c r="BV29" s="54"/>
      <c r="BW29" s="54"/>
      <c r="BX29" s="82"/>
      <c r="BY29" s="54"/>
      <c r="BZ29" s="54"/>
      <c r="CA29" s="54"/>
      <c r="CB29" s="55"/>
      <c r="CC29" s="55"/>
      <c r="CD29" s="55"/>
      <c r="CE29" s="20">
        <f>$AW$10*AW29+$AX$10*AX29+$AZ$10*AZ29+$BA$10*BA29+$BB$10*BB29+$BC$10*BC29+$BD$10*BD29+$BE$10*BE29+$BF$10*BF29+$BG$10*BG29+$BH$10*BH29</f>
        <v>10</v>
      </c>
      <c r="CF29" s="20">
        <f>$BJ$10*BJ29+$BK$10*BK29+$BL$10*BL29+$BN$10*BN29+$BO$10*BO29+$BQ$10*BQ29+$BR$10*BR29+$BT$10*BT29+$BV$10*BV29+$BW$10*BW29+$BY$10*BY29+$BZ$10*BZ29+$CA$10*CA29+$CB$10*CB29+$CC$10*CC29+$CD$10*CD29</f>
        <v>0</v>
      </c>
      <c r="CG29" s="6">
        <f>SUM(CE29:CF29)</f>
        <v>10</v>
      </c>
      <c r="CH29" s="22">
        <v>10</v>
      </c>
      <c r="CI29" s="37">
        <f>CG29-CH29</f>
        <v>0</v>
      </c>
      <c r="CJ29" s="50"/>
      <c r="CK29" s="15"/>
      <c r="CL29" s="82"/>
      <c r="CM29" s="15"/>
      <c r="CN29" s="15"/>
      <c r="CO29" s="15"/>
      <c r="CP29" s="15"/>
      <c r="CQ29" s="15"/>
      <c r="CR29" s="15"/>
      <c r="CS29" s="15"/>
      <c r="CT29" s="15"/>
      <c r="CU29" s="52"/>
      <c r="CV29" s="82"/>
      <c r="CW29" s="82"/>
      <c r="CX29" s="91"/>
      <c r="CY29" s="50"/>
      <c r="CZ29" s="15"/>
      <c r="DA29" s="82"/>
      <c r="DB29" s="15"/>
      <c r="DC29" s="15"/>
      <c r="DD29" s="82"/>
      <c r="DE29" s="15"/>
      <c r="DF29" s="82"/>
      <c r="DG29" s="15"/>
      <c r="DH29" s="82"/>
      <c r="DI29" s="15"/>
      <c r="DJ29" s="15"/>
      <c r="DK29" s="82"/>
      <c r="DL29" s="15"/>
      <c r="DM29" s="15"/>
      <c r="DN29" s="15"/>
      <c r="DO29" s="15"/>
      <c r="DP29" s="15"/>
      <c r="DQ29" s="15"/>
      <c r="DR29" s="15"/>
      <c r="DS29" s="15"/>
      <c r="DT29" s="9"/>
      <c r="DU29" s="82"/>
      <c r="DV29" s="82"/>
      <c r="DW29" s="20">
        <f>$CJ$10*CJ29+$CK$10*CK29+$CM$10*CM29+$CN$10*CN29+$CO$10*CO29+$CP$10*CP29+$CQ$10*CQ29+$CR$10*CR29+$CS$10*CS29+$CT$10*CT29+$CU$10*CU29</f>
        <v>0</v>
      </c>
      <c r="DX29" s="20">
        <f t="shared" si="7"/>
        <v>0</v>
      </c>
      <c r="DY29" s="6">
        <f>SUM(DW29:DX29)</f>
        <v>0</v>
      </c>
      <c r="DZ29" s="22"/>
      <c r="EA29" s="37">
        <f>DY29-DZ29</f>
        <v>0</v>
      </c>
    </row>
    <row r="30" spans="1:131" ht="12" customHeight="1">
      <c r="A30" s="18" t="s">
        <v>57</v>
      </c>
      <c r="B30" s="17" t="s">
        <v>81</v>
      </c>
      <c r="C30" s="12">
        <v>27</v>
      </c>
      <c r="D30" s="34">
        <v>1</v>
      </c>
      <c r="E30" s="34">
        <f>AU30+CH30+DZ30</f>
        <v>27</v>
      </c>
      <c r="F30" s="42">
        <f>AT30+CG30+DY30</f>
        <v>27</v>
      </c>
      <c r="G30" s="31"/>
      <c r="H30" s="39">
        <v>17</v>
      </c>
      <c r="I30" s="31"/>
      <c r="J30" s="31">
        <v>10</v>
      </c>
      <c r="K30" s="31"/>
      <c r="L30" s="31"/>
      <c r="M30" s="31"/>
      <c r="N30" s="31"/>
      <c r="O30" s="31"/>
      <c r="P30" s="31"/>
      <c r="Q30" s="31"/>
      <c r="R30" s="16">
        <f>SUM(H30:Q30)</f>
        <v>27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/>
      <c r="Y30" s="9"/>
      <c r="Z30" s="9"/>
      <c r="AA30" s="9"/>
      <c r="AB30" s="9"/>
      <c r="AC30" s="20"/>
      <c r="AD30" s="78"/>
      <c r="AE30" s="24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20">
        <f>$S$10*S30+$T$10*T30+$U$10*U30+$V$10*V30+$W$10*W30+$X$10*X30+$Y$10*Y30+$Z$10*Z30+$AA$10*AA30+$AB$10*AB30+$AC$10*AC30</f>
        <v>17</v>
      </c>
      <c r="AS30" s="20">
        <f>$AE$10*AE30+$AF$10*AF30+$AG$10*AG30+$AH$10*AH30+$AI$10*AI30+$AJ$10*AJ30+$AK$10*AK30+$AL$10*AL30+$AM$10*AM30+$AN$10*AN30+$AO$10*AO30+$AP$10*AP30+$AQ$10*AQ30</f>
        <v>0</v>
      </c>
      <c r="AT30" s="6">
        <f>SUM(AR30:AS30)</f>
        <v>17</v>
      </c>
      <c r="AU30" s="22">
        <v>17</v>
      </c>
      <c r="AV30" s="37">
        <f>AT30-AU30</f>
        <v>0</v>
      </c>
      <c r="AW30" s="53"/>
      <c r="AX30" s="54"/>
      <c r="AY30" s="82">
        <v>17</v>
      </c>
      <c r="AZ30" s="54">
        <v>1</v>
      </c>
      <c r="BA30" s="54">
        <v>1</v>
      </c>
      <c r="BB30" s="54"/>
      <c r="BC30" s="54"/>
      <c r="BD30" s="54"/>
      <c r="BE30" s="54"/>
      <c r="BF30" s="54"/>
      <c r="BG30" s="54"/>
      <c r="BH30" s="55"/>
      <c r="BI30" s="78"/>
      <c r="BJ30" s="53"/>
      <c r="BK30" s="54"/>
      <c r="BL30" s="54"/>
      <c r="BM30" s="82">
        <v>10</v>
      </c>
      <c r="BN30" s="54"/>
      <c r="BO30" s="54"/>
      <c r="BP30" s="82"/>
      <c r="BQ30" s="54"/>
      <c r="BR30" s="54"/>
      <c r="BS30" s="82"/>
      <c r="BT30" s="54"/>
      <c r="BU30" s="82"/>
      <c r="BV30" s="54"/>
      <c r="BW30" s="54"/>
      <c r="BX30" s="82"/>
      <c r="BY30" s="54"/>
      <c r="BZ30" s="54"/>
      <c r="CA30" s="54"/>
      <c r="CB30" s="55"/>
      <c r="CC30" s="55"/>
      <c r="CD30" s="55"/>
      <c r="CE30" s="20">
        <f>$AW$10*AW30+$AX$10*AX30+$AZ$10*AZ30+$BA$10*BA30+$BB$10*BB30+$BC$10*BC30+$BD$10*BD30+$BE$10*BE30+$BF$10*BF30+$BG$10*BG30+$BH$10*BH30</f>
        <v>10</v>
      </c>
      <c r="CF30" s="20">
        <f>$BJ$10*BJ30+$BK$10*BK30+$BL$10*BL30+$BN$10*BN30+$BO$10*BO30+$BQ$10*BQ30+$BR$10*BR30+$BT$10*BT30+$BV$10*BV30+$BW$10*BW30+$BY$10*BY30+$BZ$10*BZ30+$CA$10*CA30+$CB$10*CB30+$CC$10*CC30+$CD$10*CD30</f>
        <v>0</v>
      </c>
      <c r="CG30" s="6">
        <f>SUM(CE30:CF30)</f>
        <v>10</v>
      </c>
      <c r="CH30" s="22">
        <v>10</v>
      </c>
      <c r="CI30" s="37">
        <f>CG30-CH30</f>
        <v>0</v>
      </c>
      <c r="CJ30" s="50"/>
      <c r="CK30" s="15"/>
      <c r="CL30" s="82"/>
      <c r="CM30" s="15"/>
      <c r="CN30" s="15"/>
      <c r="CO30" s="15"/>
      <c r="CP30" s="15"/>
      <c r="CQ30" s="15"/>
      <c r="CR30" s="15"/>
      <c r="CS30" s="15"/>
      <c r="CT30" s="15"/>
      <c r="CU30" s="52"/>
      <c r="CV30" s="82"/>
      <c r="CW30" s="82"/>
      <c r="CX30" s="91"/>
      <c r="CY30" s="50"/>
      <c r="CZ30" s="15"/>
      <c r="DA30" s="82"/>
      <c r="DB30" s="15"/>
      <c r="DC30" s="15"/>
      <c r="DD30" s="82"/>
      <c r="DE30" s="15"/>
      <c r="DF30" s="82"/>
      <c r="DG30" s="15"/>
      <c r="DH30" s="82"/>
      <c r="DI30" s="15"/>
      <c r="DJ30" s="15"/>
      <c r="DK30" s="82"/>
      <c r="DL30" s="15"/>
      <c r="DM30" s="15"/>
      <c r="DN30" s="15"/>
      <c r="DO30" s="15"/>
      <c r="DP30" s="15"/>
      <c r="DQ30" s="15"/>
      <c r="DR30" s="15"/>
      <c r="DS30" s="15"/>
      <c r="DT30" s="9"/>
      <c r="DU30" s="82"/>
      <c r="DV30" s="82"/>
      <c r="DW30" s="20">
        <f>$CJ$10*CJ30+$CK$10*CK30+$CM$10*CM30+$CN$10*CN30+$CO$10*CO30+$CP$10*CP30+$CQ$10*CQ30+$CR$10*CR30+$CS$10*CS30+$CT$10*CT30+$CU$10*CU30</f>
        <v>0</v>
      </c>
      <c r="DX30" s="20">
        <f t="shared" si="7"/>
        <v>0</v>
      </c>
      <c r="DY30" s="6">
        <f>SUM(DW30:DX30)</f>
        <v>0</v>
      </c>
      <c r="DZ30" s="22"/>
      <c r="EA30" s="37">
        <f>DY30-DZ30</f>
        <v>0</v>
      </c>
    </row>
    <row r="31" spans="1:131" ht="12" customHeight="1">
      <c r="A31" s="18" t="s">
        <v>58</v>
      </c>
      <c r="B31" s="17" t="s">
        <v>82</v>
      </c>
      <c r="C31" s="12">
        <v>8</v>
      </c>
      <c r="D31" s="34"/>
      <c r="E31" s="34">
        <f>AU31+CH31+DZ31</f>
        <v>8</v>
      </c>
      <c r="F31" s="42">
        <f>AT31+CG31+DY31</f>
        <v>8</v>
      </c>
      <c r="G31" s="31"/>
      <c r="H31" s="39">
        <v>8</v>
      </c>
      <c r="I31" s="31"/>
      <c r="J31" s="31"/>
      <c r="K31" s="31"/>
      <c r="L31" s="31"/>
      <c r="M31" s="31"/>
      <c r="N31" s="31"/>
      <c r="O31" s="31"/>
      <c r="P31" s="31"/>
      <c r="Q31" s="31"/>
      <c r="R31" s="16">
        <f>SUM(H31:Q31)</f>
        <v>8</v>
      </c>
      <c r="S31" s="9">
        <v>1</v>
      </c>
      <c r="T31" s="9">
        <v>1</v>
      </c>
      <c r="U31" s="9"/>
      <c r="V31" s="9"/>
      <c r="W31" s="9"/>
      <c r="X31" s="9"/>
      <c r="Y31" s="9"/>
      <c r="Z31" s="9"/>
      <c r="AA31" s="9"/>
      <c r="AB31" s="9"/>
      <c r="AC31" s="20"/>
      <c r="AD31" s="78"/>
      <c r="AE31" s="2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20">
        <f>$S$10*S31+$T$10*T31+$U$10*U31+$V$10*V31+$W$10*W31+$X$10*X31+$Y$10*Y31+$Z$10*Z31+$AA$10*AA31+$AB$10*AB31+$AC$10*AC31</f>
        <v>8</v>
      </c>
      <c r="AS31" s="20">
        <f>$AE$10*AE31+$AF$10*AF31+$AG$10*AG31+$AH$10*AH31+$AI$10*AI31+$AJ$10*AJ31+$AK$10*AK31+$AL$10*AL31+$AM$10*AM31+$AN$10*AN31+$AO$10*AO31+$AP$10*AP31+$AQ$10*AQ31</f>
        <v>0</v>
      </c>
      <c r="AT31" s="6">
        <f>SUM(AR31:AS31)</f>
        <v>8</v>
      </c>
      <c r="AU31" s="22">
        <v>8</v>
      </c>
      <c r="AV31" s="37">
        <f>AT31-AU31</f>
        <v>0</v>
      </c>
      <c r="AW31" s="53"/>
      <c r="AX31" s="54"/>
      <c r="AY31" s="82">
        <v>8</v>
      </c>
      <c r="AZ31" s="54"/>
      <c r="BA31" s="54"/>
      <c r="BB31" s="54"/>
      <c r="BC31" s="54"/>
      <c r="BD31" s="54"/>
      <c r="BE31" s="54"/>
      <c r="BF31" s="54"/>
      <c r="BG31" s="54"/>
      <c r="BH31" s="55"/>
      <c r="BI31" s="78"/>
      <c r="BJ31" s="53"/>
      <c r="BK31" s="54"/>
      <c r="BL31" s="54"/>
      <c r="BM31" s="82"/>
      <c r="BN31" s="54"/>
      <c r="BO31" s="54"/>
      <c r="BP31" s="82"/>
      <c r="BQ31" s="54"/>
      <c r="BR31" s="54"/>
      <c r="BS31" s="82"/>
      <c r="BT31" s="54"/>
      <c r="BU31" s="82"/>
      <c r="BV31" s="54"/>
      <c r="BW31" s="54"/>
      <c r="BX31" s="82"/>
      <c r="BY31" s="54"/>
      <c r="BZ31" s="54"/>
      <c r="CA31" s="54"/>
      <c r="CB31" s="55"/>
      <c r="CC31" s="55"/>
      <c r="CD31" s="55"/>
      <c r="CE31" s="20">
        <f>$AW$10*AW31+$AX$10*AX31+$AZ$10*AZ31+$BA$10*BA31+$BB$10*BB31+$BC$10*BC31+$BD$10*BD31+$BE$10*BE31+$BF$10*BF31+$BG$10*BG31+$BH$10*BH31</f>
        <v>0</v>
      </c>
      <c r="CF31" s="20">
        <f>$BJ$10*BJ31+$BK$10*BK31+$BL$10*BL31+$BN$10*BN31+$BO$10*BO31+$BQ$10*BQ31+$BR$10*BR31+$BT$10*BT31+$BV$10*BV31+$BW$10*BW31+$BY$10*BY31+$BZ$10*BZ31+$CA$10*CA31+$CB$10*CB31+$CC$10*CC31+$CD$10*CD31</f>
        <v>0</v>
      </c>
      <c r="CG31" s="6">
        <f>SUM(CE31:CF31)</f>
        <v>0</v>
      </c>
      <c r="CH31" s="22"/>
      <c r="CI31" s="37">
        <f>CG31-CH31</f>
        <v>0</v>
      </c>
      <c r="CJ31" s="50"/>
      <c r="CK31" s="15"/>
      <c r="CL31" s="82"/>
      <c r="CM31" s="15"/>
      <c r="CN31" s="15"/>
      <c r="CO31" s="15"/>
      <c r="CP31" s="15"/>
      <c r="CQ31" s="15"/>
      <c r="CR31" s="15"/>
      <c r="CS31" s="15"/>
      <c r="CT31" s="15"/>
      <c r="CU31" s="52"/>
      <c r="CV31" s="82"/>
      <c r="CW31" s="82"/>
      <c r="CX31" s="91"/>
      <c r="CY31" s="50"/>
      <c r="CZ31" s="15"/>
      <c r="DA31" s="82"/>
      <c r="DB31" s="15"/>
      <c r="DC31" s="15"/>
      <c r="DD31" s="82"/>
      <c r="DE31" s="15"/>
      <c r="DF31" s="82"/>
      <c r="DG31" s="15"/>
      <c r="DH31" s="82"/>
      <c r="DI31" s="15"/>
      <c r="DJ31" s="15"/>
      <c r="DK31" s="82"/>
      <c r="DL31" s="15"/>
      <c r="DM31" s="15"/>
      <c r="DN31" s="15"/>
      <c r="DO31" s="15"/>
      <c r="DP31" s="15"/>
      <c r="DQ31" s="15"/>
      <c r="DR31" s="15"/>
      <c r="DS31" s="15"/>
      <c r="DT31" s="9"/>
      <c r="DU31" s="82"/>
      <c r="DV31" s="82"/>
      <c r="DW31" s="20">
        <f>$CJ$10*CJ31+$CK$10*CK31+$CM$10*CM31+$CN$10*CN31+$CO$10*CO31+$CP$10*CP31+$CQ$10*CQ31+$CR$10*CR31+$CS$10*CS31+$CT$10*CT31+$CU$10*CU31</f>
        <v>0</v>
      </c>
      <c r="DX31" s="20">
        <f t="shared" si="7"/>
        <v>0</v>
      </c>
      <c r="DY31" s="6">
        <f>SUM(DW31:DX31)</f>
        <v>0</v>
      </c>
      <c r="DZ31" s="22"/>
      <c r="EA31" s="37">
        <f>DY31-DZ31</f>
        <v>0</v>
      </c>
    </row>
    <row r="32" spans="1:131" ht="38.25" customHeight="1">
      <c r="A32" s="44" t="s">
        <v>16</v>
      </c>
      <c r="B32" s="27" t="s">
        <v>90</v>
      </c>
      <c r="C32" s="16">
        <f>SUM(C33:C37)</f>
        <v>402</v>
      </c>
      <c r="D32" s="87">
        <f>SUM(D33:D37)</f>
        <v>24</v>
      </c>
      <c r="E32" s="34"/>
      <c r="F32" s="46"/>
      <c r="G32" s="29"/>
      <c r="H32" s="41">
        <f>SUM(H33:H37)</f>
        <v>285</v>
      </c>
      <c r="I32" s="29"/>
      <c r="J32" s="41">
        <f>SUM(J33:J37)</f>
        <v>117</v>
      </c>
      <c r="K32" s="29"/>
      <c r="L32" s="29">
        <f>SUM(L33:L37)</f>
        <v>0</v>
      </c>
      <c r="M32" s="29"/>
      <c r="N32" s="29">
        <f>SUM(N33:N37)</f>
        <v>0</v>
      </c>
      <c r="O32" s="29"/>
      <c r="P32" s="29">
        <f>SUM(P33:P37)</f>
        <v>0</v>
      </c>
      <c r="Q32" s="29"/>
      <c r="R32" s="16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21"/>
      <c r="AD32" s="81"/>
      <c r="AE32" s="25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7">
        <f>SUM(AT33:AT37)</f>
        <v>285</v>
      </c>
      <c r="AU32" s="23">
        <f>SUM(AU33:AU37)</f>
        <v>285</v>
      </c>
      <c r="AV32" s="37"/>
      <c r="AW32" s="53"/>
      <c r="AX32" s="54"/>
      <c r="AY32" s="83">
        <f>SUM(AY33:AY37)</f>
        <v>298</v>
      </c>
      <c r="AZ32" s="54"/>
      <c r="BA32" s="54"/>
      <c r="BB32" s="54"/>
      <c r="BC32" s="54"/>
      <c r="BD32" s="54"/>
      <c r="BE32" s="54"/>
      <c r="BF32" s="54"/>
      <c r="BG32" s="54"/>
      <c r="BH32" s="55"/>
      <c r="BI32" s="81"/>
      <c r="BJ32" s="53"/>
      <c r="BK32" s="54"/>
      <c r="BL32" s="54"/>
      <c r="BM32" s="83">
        <f>SUM(BM33:BM37)</f>
        <v>125</v>
      </c>
      <c r="BN32" s="54"/>
      <c r="BO32" s="54"/>
      <c r="BP32" s="83">
        <f>SUM(BP33:BP37)</f>
        <v>0</v>
      </c>
      <c r="BQ32" s="54"/>
      <c r="BR32" s="54"/>
      <c r="BS32" s="83">
        <f>SUM(BS33:BS37)</f>
        <v>0</v>
      </c>
      <c r="BT32" s="54"/>
      <c r="BU32" s="83">
        <f>SUM(BU33:BU37)</f>
        <v>0</v>
      </c>
      <c r="BV32" s="54"/>
      <c r="BW32" s="54"/>
      <c r="BX32" s="83">
        <f>SUM(BX33:BX37)</f>
        <v>0</v>
      </c>
      <c r="BY32" s="54"/>
      <c r="BZ32" s="54"/>
      <c r="CA32" s="54"/>
      <c r="CB32" s="54"/>
      <c r="CC32" s="54"/>
      <c r="CD32" s="54"/>
      <c r="CE32" s="10"/>
      <c r="CF32" s="10"/>
      <c r="CG32" s="7">
        <f>SUM(CG33:CG37)</f>
        <v>117</v>
      </c>
      <c r="CH32" s="23">
        <f>SUM(CH33:CH37)</f>
        <v>117</v>
      </c>
      <c r="CI32" s="37"/>
      <c r="CJ32" s="50"/>
      <c r="CK32" s="15"/>
      <c r="CL32" s="83">
        <f>SUM(CL33:CL37)</f>
        <v>0</v>
      </c>
      <c r="CM32" s="15"/>
      <c r="CN32" s="15"/>
      <c r="CO32" s="15"/>
      <c r="CP32" s="15"/>
      <c r="CQ32" s="15"/>
      <c r="CR32" s="15"/>
      <c r="CS32" s="15"/>
      <c r="CT32" s="15"/>
      <c r="CU32" s="52"/>
      <c r="CV32" s="83">
        <f>SUM(CV33:CV37)</f>
        <v>0</v>
      </c>
      <c r="CW32" s="83">
        <v>0</v>
      </c>
      <c r="CX32" s="91"/>
      <c r="CY32" s="50"/>
      <c r="CZ32" s="15"/>
      <c r="DA32" s="83">
        <f>SUM(DA33:DA37)</f>
        <v>0</v>
      </c>
      <c r="DB32" s="15"/>
      <c r="DC32" s="15"/>
      <c r="DD32" s="83">
        <f>SUM(DD33:DD37)</f>
        <v>0</v>
      </c>
      <c r="DE32" s="15"/>
      <c r="DF32" s="83">
        <f>SUM(DF33:DF37)</f>
        <v>0</v>
      </c>
      <c r="DG32" s="15"/>
      <c r="DH32" s="83">
        <f>SUM(DH33:DH37)</f>
        <v>0</v>
      </c>
      <c r="DI32" s="15"/>
      <c r="DJ32" s="15"/>
      <c r="DK32" s="83">
        <f>SUM(DK33:DK37)</f>
        <v>0</v>
      </c>
      <c r="DL32" s="15"/>
      <c r="DM32" s="15"/>
      <c r="DN32" s="15"/>
      <c r="DO32" s="15"/>
      <c r="DP32" s="15"/>
      <c r="DQ32" s="15"/>
      <c r="DR32" s="15"/>
      <c r="DS32" s="15"/>
      <c r="DT32" s="10"/>
      <c r="DU32" s="83">
        <f>SUM(DU33:DU37)</f>
        <v>0</v>
      </c>
      <c r="DV32" s="83">
        <v>0</v>
      </c>
      <c r="DW32" s="10"/>
      <c r="DX32" s="20">
        <f t="shared" si="7"/>
        <v>0</v>
      </c>
      <c r="DY32" s="7">
        <f>SUM(DY33:DY37)</f>
        <v>0</v>
      </c>
      <c r="DZ32" s="23">
        <f>SUM(DZ33:DZ37)</f>
        <v>0</v>
      </c>
      <c r="EA32" s="37"/>
    </row>
    <row r="33" spans="1:131" ht="12" customHeight="1">
      <c r="A33" s="18" t="s">
        <v>59</v>
      </c>
      <c r="B33" s="43" t="s">
        <v>84</v>
      </c>
      <c r="C33" s="12">
        <v>223</v>
      </c>
      <c r="D33" s="34"/>
      <c r="E33" s="34">
        <f>AU33+CH33+DZ33</f>
        <v>223</v>
      </c>
      <c r="F33" s="42">
        <f>AT33+CG33+DY33</f>
        <v>223</v>
      </c>
      <c r="G33" s="31"/>
      <c r="H33" s="40">
        <v>153</v>
      </c>
      <c r="I33" s="31"/>
      <c r="J33" s="31">
        <v>70</v>
      </c>
      <c r="K33" s="31"/>
      <c r="L33" s="31"/>
      <c r="M33" s="31"/>
      <c r="N33" s="31"/>
      <c r="O33" s="31"/>
      <c r="P33" s="31"/>
      <c r="Q33" s="31"/>
      <c r="R33" s="16">
        <f>SUM(H33:Q33)</f>
        <v>223</v>
      </c>
      <c r="S33" s="9">
        <v>6</v>
      </c>
      <c r="T33" s="9">
        <v>5</v>
      </c>
      <c r="U33" s="9">
        <v>4</v>
      </c>
      <c r="V33" s="9">
        <v>4</v>
      </c>
      <c r="W33" s="9">
        <v>4</v>
      </c>
      <c r="X33" s="9"/>
      <c r="Y33" s="9"/>
      <c r="Z33" s="9"/>
      <c r="AA33" s="9"/>
      <c r="AB33" s="9"/>
      <c r="AC33" s="20"/>
      <c r="AD33" s="78"/>
      <c r="AE33" s="24">
        <v>4</v>
      </c>
      <c r="AF33" s="9">
        <v>4</v>
      </c>
      <c r="AG33" s="9">
        <v>3</v>
      </c>
      <c r="AH33" s="9">
        <v>4</v>
      </c>
      <c r="AI33" s="9">
        <v>4</v>
      </c>
      <c r="AJ33" s="9">
        <v>4</v>
      </c>
      <c r="AK33" s="9"/>
      <c r="AL33" s="9"/>
      <c r="AM33" s="9"/>
      <c r="AN33" s="9"/>
      <c r="AO33" s="9"/>
      <c r="AP33" s="9"/>
      <c r="AQ33" s="9"/>
      <c r="AR33" s="20">
        <f>$S$10*S33+$T$10*T33+$U$10*U33+$V$10*V33+$W$10*W33+$X$10*X33+$Y$10*Y33+$Z$10*Z33+$AA$10*AA33+$AB$10*AB33+$AC$10*AC33</f>
        <v>77</v>
      </c>
      <c r="AS33" s="20">
        <f>$AE$10*AE33+$AF$10*AF33+$AG$10*AG33+$AH$10*AH33+$AI$10*AI33+$AJ$10*AJ33+$AK$10*AK33+$AL$10*AL33+$AM$10*AM33+$AN$10*AN33+$AO$10*AO33+$AP$10*AP33+$AQ$10*AQ33</f>
        <v>76</v>
      </c>
      <c r="AT33" s="6">
        <f>SUM(AR33:AS33)</f>
        <v>153</v>
      </c>
      <c r="AU33" s="22">
        <v>153</v>
      </c>
      <c r="AV33" s="37">
        <f>AT33-AU33</f>
        <v>0</v>
      </c>
      <c r="AW33" s="53"/>
      <c r="AX33" s="54"/>
      <c r="AY33" s="82">
        <v>166</v>
      </c>
      <c r="AZ33" s="54">
        <v>5</v>
      </c>
      <c r="BA33" s="54">
        <v>5</v>
      </c>
      <c r="BB33" s="54">
        <v>4</v>
      </c>
      <c r="BC33" s="54"/>
      <c r="BD33" s="54"/>
      <c r="BE33" s="54"/>
      <c r="BF33" s="54"/>
      <c r="BG33" s="54"/>
      <c r="BH33" s="55"/>
      <c r="BI33" s="78"/>
      <c r="BJ33" s="53">
        <v>4</v>
      </c>
      <c r="BK33" s="54"/>
      <c r="BL33" s="54"/>
      <c r="BM33" s="82">
        <v>78</v>
      </c>
      <c r="BN33" s="54"/>
      <c r="BO33" s="54"/>
      <c r="BP33" s="82"/>
      <c r="BQ33" s="54"/>
      <c r="BR33" s="54"/>
      <c r="BS33" s="82"/>
      <c r="BT33" s="54"/>
      <c r="BU33" s="82"/>
      <c r="BV33" s="54"/>
      <c r="BW33" s="54"/>
      <c r="BX33" s="82"/>
      <c r="BY33" s="54"/>
      <c r="BZ33" s="54"/>
      <c r="CA33" s="54"/>
      <c r="CB33" s="55"/>
      <c r="CC33" s="55"/>
      <c r="CD33" s="55"/>
      <c r="CE33" s="20">
        <f>$AW$10*AW33+$AX$10*AX33+$AZ$10*AZ33+$BA$10*BA33+$BB$10*BB33+$BC$10*BC33+$BD$10*BD33+$BE$10*BE33+$BF$10*BF33+$BG$10*BG33+$BH$10*BH33</f>
        <v>54</v>
      </c>
      <c r="CF33" s="20">
        <f>$BJ$10*BJ33+$BK$10*BK33+$BL$10*BL33+$BN$10*BN33+$BO$10*BO33+$BQ$10*BQ33+$BR$10*BR33+$BT$10*BT33+$BV$10*BV33+$BW$10*BW33+$BY$10*BY33+$BZ$10*BZ33+$CA$10*CA33+$CB$10*CB33+$CC$10*CC33+$CD$10*CD33</f>
        <v>16</v>
      </c>
      <c r="CG33" s="6">
        <f aca="true" t="shared" si="18" ref="CG33:CG42">SUM(CE33:CF33)</f>
        <v>70</v>
      </c>
      <c r="CH33" s="22">
        <v>70</v>
      </c>
      <c r="CI33" s="37">
        <f>CG33-CH33</f>
        <v>0</v>
      </c>
      <c r="CJ33" s="50"/>
      <c r="CK33" s="15"/>
      <c r="CL33" s="82"/>
      <c r="CM33" s="15"/>
      <c r="CN33" s="15"/>
      <c r="CO33" s="15"/>
      <c r="CP33" s="15"/>
      <c r="CQ33" s="15"/>
      <c r="CR33" s="15"/>
      <c r="CS33" s="15"/>
      <c r="CT33" s="15"/>
      <c r="CU33" s="52"/>
      <c r="CV33" s="82"/>
      <c r="CW33" s="82"/>
      <c r="CX33" s="91"/>
      <c r="CY33" s="50"/>
      <c r="CZ33" s="15"/>
      <c r="DA33" s="82"/>
      <c r="DB33" s="15"/>
      <c r="DC33" s="15"/>
      <c r="DD33" s="82"/>
      <c r="DE33" s="15"/>
      <c r="DF33" s="82"/>
      <c r="DG33" s="15"/>
      <c r="DH33" s="82"/>
      <c r="DI33" s="15"/>
      <c r="DJ33" s="15"/>
      <c r="DK33" s="82"/>
      <c r="DL33" s="15"/>
      <c r="DM33" s="15"/>
      <c r="DN33" s="15"/>
      <c r="DO33" s="15"/>
      <c r="DP33" s="15"/>
      <c r="DQ33" s="15"/>
      <c r="DR33" s="15"/>
      <c r="DS33" s="15"/>
      <c r="DT33" s="9"/>
      <c r="DU33" s="82"/>
      <c r="DV33" s="82"/>
      <c r="DW33" s="20">
        <f aca="true" t="shared" si="19" ref="DW33:DW65">$CJ$10*CJ33+$CK$10*CK33+$CM$10*CM33+$CN$10*CN33+$CO$10*CO33+$CP$10*CP33+$CQ$10*CQ33+$CR$10*CR33+$CS$10*CS33+$CT$10*CT33+$CU$10*CU33</f>
        <v>0</v>
      </c>
      <c r="DX33" s="20">
        <f t="shared" si="7"/>
        <v>0</v>
      </c>
      <c r="DY33" s="6">
        <f>SUM(DW33:DX33)</f>
        <v>0</v>
      </c>
      <c r="DZ33" s="22"/>
      <c r="EA33" s="37">
        <f>DY33-DZ33</f>
        <v>0</v>
      </c>
    </row>
    <row r="34" spans="1:131" ht="12" customHeight="1">
      <c r="A34" s="18" t="s">
        <v>60</v>
      </c>
      <c r="B34" s="43" t="s">
        <v>85</v>
      </c>
      <c r="C34" s="12">
        <v>71</v>
      </c>
      <c r="D34" s="34">
        <v>2</v>
      </c>
      <c r="E34" s="34">
        <f>AU34+CH34+DZ34</f>
        <v>71</v>
      </c>
      <c r="F34" s="42">
        <f>AT34+CG34+DY34</f>
        <v>71</v>
      </c>
      <c r="G34" s="31"/>
      <c r="H34" s="40">
        <v>51</v>
      </c>
      <c r="I34" s="31"/>
      <c r="J34" s="31">
        <v>20</v>
      </c>
      <c r="K34" s="31"/>
      <c r="L34" s="31"/>
      <c r="M34" s="31"/>
      <c r="N34" s="31"/>
      <c r="O34" s="31"/>
      <c r="P34" s="31"/>
      <c r="Q34" s="31"/>
      <c r="R34" s="16">
        <f>SUM(H34:Q34)</f>
        <v>71</v>
      </c>
      <c r="S34" s="9">
        <v>2</v>
      </c>
      <c r="T34" s="9">
        <v>2</v>
      </c>
      <c r="U34" s="9">
        <v>2</v>
      </c>
      <c r="V34" s="9">
        <v>1</v>
      </c>
      <c r="W34" s="9">
        <v>1</v>
      </c>
      <c r="X34" s="9"/>
      <c r="Y34" s="9"/>
      <c r="Z34" s="9"/>
      <c r="AA34" s="9"/>
      <c r="AB34" s="9"/>
      <c r="AC34" s="20"/>
      <c r="AD34" s="78"/>
      <c r="AE34" s="24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/>
      <c r="AL34" s="9"/>
      <c r="AM34" s="9"/>
      <c r="AN34" s="9"/>
      <c r="AO34" s="9"/>
      <c r="AP34" s="9"/>
      <c r="AQ34" s="9"/>
      <c r="AR34" s="20">
        <f>$S$10*S34+$T$10*T34+$U$10*U34+$V$10*V34+$W$10*W34+$X$10*X34+$Y$10*Y34+$Z$10*Z34+$AA$10*AA34+$AB$10*AB34+$AC$10*AC34</f>
        <v>31</v>
      </c>
      <c r="AS34" s="20">
        <f>$AE$10*AE34+$AF$10*AF34+$AG$10*AG34+$AH$10*AH34+$AI$10*AI34+$AJ$10*AJ34+$AK$10*AK34+$AL$10*AL34+$AM$10*AM34+$AN$10*AN34+$AO$10*AO34+$AP$10*AP34+$AQ$10*AQ34</f>
        <v>20</v>
      </c>
      <c r="AT34" s="6">
        <f>SUM(AR34:AS34)</f>
        <v>51</v>
      </c>
      <c r="AU34" s="22">
        <v>51</v>
      </c>
      <c r="AV34" s="37">
        <f>AT34-AU34</f>
        <v>0</v>
      </c>
      <c r="AW34" s="53"/>
      <c r="AX34" s="54"/>
      <c r="AY34" s="82">
        <v>51</v>
      </c>
      <c r="AZ34" s="54">
        <v>1</v>
      </c>
      <c r="BA34" s="54">
        <v>1</v>
      </c>
      <c r="BB34" s="54">
        <v>2</v>
      </c>
      <c r="BC34" s="54"/>
      <c r="BD34" s="54"/>
      <c r="BE34" s="54"/>
      <c r="BF34" s="54"/>
      <c r="BG34" s="54"/>
      <c r="BH34" s="55"/>
      <c r="BI34" s="78"/>
      <c r="BJ34" s="53">
        <v>2</v>
      </c>
      <c r="BK34" s="54"/>
      <c r="BL34" s="54"/>
      <c r="BM34" s="82">
        <v>20</v>
      </c>
      <c r="BN34" s="54"/>
      <c r="BO34" s="54"/>
      <c r="BP34" s="82"/>
      <c r="BQ34" s="54"/>
      <c r="BR34" s="54"/>
      <c r="BS34" s="82"/>
      <c r="BT34" s="54"/>
      <c r="BU34" s="82"/>
      <c r="BV34" s="54"/>
      <c r="BW34" s="54"/>
      <c r="BX34" s="82"/>
      <c r="BY34" s="54"/>
      <c r="BZ34" s="54"/>
      <c r="CA34" s="54"/>
      <c r="CB34" s="55"/>
      <c r="CC34" s="55"/>
      <c r="CD34" s="55"/>
      <c r="CE34" s="20">
        <f>$AW$10*AW34+$AX$10*AX34+$AZ$10*AZ34+$BA$10*BA34+$BB$10*BB34+$BC$10*BC34+$BD$10*BD34+$BE$10*BE34+$BF$10*BF34+$BG$10*BG34+$BH$10*BH34</f>
        <v>12</v>
      </c>
      <c r="CF34" s="20">
        <f>$BJ$10*BJ34+$BK$10*BK34+$BL$10*BL34+$BN$10*BN34+$BO$10*BO34+$BQ$10*BQ34+$BR$10*BR34+$BT$10*BT34+$BV$10*BV34+$BW$10*BW34+$BY$10*BY34+$BZ$10*BZ34+$CA$10*CA34+$CB$10*CB34+$CC$10*CC34+$CD$10*CD34</f>
        <v>8</v>
      </c>
      <c r="CG34" s="6">
        <f t="shared" si="18"/>
        <v>20</v>
      </c>
      <c r="CH34" s="22">
        <v>20</v>
      </c>
      <c r="CI34" s="37">
        <f>CG34-CH34</f>
        <v>0</v>
      </c>
      <c r="CJ34" s="50"/>
      <c r="CK34" s="15"/>
      <c r="CL34" s="82"/>
      <c r="CM34" s="15"/>
      <c r="CN34" s="15"/>
      <c r="CO34" s="15"/>
      <c r="CP34" s="15"/>
      <c r="CQ34" s="15"/>
      <c r="CR34" s="15"/>
      <c r="CS34" s="15"/>
      <c r="CT34" s="15"/>
      <c r="CU34" s="52"/>
      <c r="CV34" s="82"/>
      <c r="CW34" s="82"/>
      <c r="CX34" s="91"/>
      <c r="CY34" s="50"/>
      <c r="CZ34" s="15"/>
      <c r="DA34" s="82"/>
      <c r="DB34" s="15"/>
      <c r="DC34" s="15"/>
      <c r="DD34" s="82"/>
      <c r="DE34" s="15"/>
      <c r="DF34" s="82"/>
      <c r="DG34" s="15"/>
      <c r="DH34" s="82"/>
      <c r="DI34" s="15"/>
      <c r="DJ34" s="15"/>
      <c r="DK34" s="82"/>
      <c r="DL34" s="15"/>
      <c r="DM34" s="15"/>
      <c r="DN34" s="15"/>
      <c r="DO34" s="15"/>
      <c r="DP34" s="15"/>
      <c r="DQ34" s="15"/>
      <c r="DR34" s="15"/>
      <c r="DS34" s="15"/>
      <c r="DT34" s="9"/>
      <c r="DU34" s="82"/>
      <c r="DV34" s="82"/>
      <c r="DW34" s="20">
        <f t="shared" si="19"/>
        <v>0</v>
      </c>
      <c r="DX34" s="20">
        <f t="shared" si="7"/>
        <v>0</v>
      </c>
      <c r="DY34" s="6">
        <f>SUM(DW34:DX34)</f>
        <v>0</v>
      </c>
      <c r="DZ34" s="22"/>
      <c r="EA34" s="37">
        <f>DY34-DZ34</f>
        <v>0</v>
      </c>
    </row>
    <row r="35" spans="1:131" ht="12" customHeight="1">
      <c r="A35" s="18" t="s">
        <v>61</v>
      </c>
      <c r="B35" s="43" t="s">
        <v>86</v>
      </c>
      <c r="C35" s="12">
        <v>51</v>
      </c>
      <c r="D35" s="34">
        <v>20</v>
      </c>
      <c r="E35" s="34">
        <f>AU35+CH35+DZ35</f>
        <v>51</v>
      </c>
      <c r="F35" s="42">
        <f>AT35+CG35+DY35</f>
        <v>51</v>
      </c>
      <c r="G35" s="31"/>
      <c r="H35" s="40">
        <v>34</v>
      </c>
      <c r="I35" s="31"/>
      <c r="J35" s="31">
        <v>17</v>
      </c>
      <c r="K35" s="31"/>
      <c r="L35" s="31"/>
      <c r="M35" s="31"/>
      <c r="N35" s="31"/>
      <c r="O35" s="31"/>
      <c r="P35" s="31"/>
      <c r="Q35" s="31"/>
      <c r="R35" s="16">
        <f>SUM(H35:Q35)</f>
        <v>51</v>
      </c>
      <c r="S35" s="9">
        <v>2</v>
      </c>
      <c r="T35" s="9">
        <v>2</v>
      </c>
      <c r="U35" s="9">
        <v>2</v>
      </c>
      <c r="V35" s="9">
        <v>2</v>
      </c>
      <c r="W35" s="9">
        <v>2</v>
      </c>
      <c r="X35" s="9"/>
      <c r="Y35" s="9"/>
      <c r="Z35" s="9"/>
      <c r="AA35" s="9"/>
      <c r="AB35" s="9"/>
      <c r="AC35" s="20"/>
      <c r="AD35" s="78"/>
      <c r="AE35" s="24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20">
        <f>$S$10*S35+$T$10*T35+$U$10*U35+$V$10*V35+$W$10*W35+$X$10*X35+$Y$10*Y35+$Z$10*Z35+$AA$10*AA35+$AB$10*AB35+$AC$10*AC35</f>
        <v>34</v>
      </c>
      <c r="AS35" s="20">
        <f>$AE$10*AE35+$AF$10*AF35+$AG$10*AG35+$AH$10*AH35+$AI$10*AI35+$AJ$10*AJ35+$AK$10*AK35+$AL$10*AL35+$AM$10*AM35+$AN$10*AN35+$AO$10*AO35+$AP$10*AP35+$AQ$10*AQ35</f>
        <v>0</v>
      </c>
      <c r="AT35" s="6">
        <f>SUM(AR35:AS35)</f>
        <v>34</v>
      </c>
      <c r="AU35" s="22">
        <v>34</v>
      </c>
      <c r="AV35" s="37">
        <f>AT35-AU35</f>
        <v>0</v>
      </c>
      <c r="AW35" s="53"/>
      <c r="AX35" s="54"/>
      <c r="AY35" s="82">
        <v>34</v>
      </c>
      <c r="AZ35" s="54">
        <v>2</v>
      </c>
      <c r="BA35" s="54">
        <v>1</v>
      </c>
      <c r="BB35" s="54"/>
      <c r="BC35" s="54"/>
      <c r="BD35" s="54"/>
      <c r="BE35" s="54"/>
      <c r="BF35" s="54"/>
      <c r="BG35" s="54"/>
      <c r="BH35" s="55"/>
      <c r="BI35" s="78"/>
      <c r="BJ35" s="53"/>
      <c r="BK35" s="54"/>
      <c r="BL35" s="54"/>
      <c r="BM35" s="82">
        <v>17</v>
      </c>
      <c r="BN35" s="54"/>
      <c r="BO35" s="54"/>
      <c r="BP35" s="82"/>
      <c r="BQ35" s="54"/>
      <c r="BR35" s="54"/>
      <c r="BS35" s="82"/>
      <c r="BT35" s="54"/>
      <c r="BU35" s="82"/>
      <c r="BV35" s="54"/>
      <c r="BW35" s="54"/>
      <c r="BX35" s="82"/>
      <c r="BY35" s="54"/>
      <c r="BZ35" s="54"/>
      <c r="CA35" s="54"/>
      <c r="CB35" s="55"/>
      <c r="CC35" s="55"/>
      <c r="CD35" s="55"/>
      <c r="CE35" s="20">
        <f>$AW$10*AW35+$AX$10*AX35+$AZ$10*AZ35+$BA$10*BA35+$BB$10*BB35+$BC$10*BC35+$BD$10*BD35+$BE$10*BE35+$BF$10*BF35+$BG$10*BG35+$BH$10*BH35</f>
        <v>17</v>
      </c>
      <c r="CF35" s="20">
        <f>$BJ$10*BJ35+$BK$10*BK35+$BL$10*BL35+$BN$10*BN35+$BO$10*BO35+$BQ$10*BQ35+$BR$10*BR35+$BT$10*BT35+$BV$10*BV35+$BW$10*BW35+$BY$10*BY35+$BZ$10*BZ35+$CA$10*CA35+$CB$10*CB35+$CC$10*CC35+$CD$10*CD35</f>
        <v>0</v>
      </c>
      <c r="CG35" s="6">
        <f t="shared" si="18"/>
        <v>17</v>
      </c>
      <c r="CH35" s="22">
        <v>17</v>
      </c>
      <c r="CI35" s="37">
        <f>CG35-CH35</f>
        <v>0</v>
      </c>
      <c r="CJ35" s="50"/>
      <c r="CK35" s="15"/>
      <c r="CL35" s="82"/>
      <c r="CM35" s="15"/>
      <c r="CN35" s="15"/>
      <c r="CO35" s="15"/>
      <c r="CP35" s="15"/>
      <c r="CQ35" s="15"/>
      <c r="CR35" s="15"/>
      <c r="CS35" s="15"/>
      <c r="CT35" s="15"/>
      <c r="CU35" s="52"/>
      <c r="CV35" s="82"/>
      <c r="CW35" s="82"/>
      <c r="CX35" s="91"/>
      <c r="CY35" s="50"/>
      <c r="CZ35" s="15"/>
      <c r="DA35" s="82"/>
      <c r="DB35" s="15"/>
      <c r="DC35" s="15"/>
      <c r="DD35" s="82"/>
      <c r="DE35" s="15"/>
      <c r="DF35" s="82"/>
      <c r="DG35" s="15"/>
      <c r="DH35" s="82"/>
      <c r="DI35" s="15"/>
      <c r="DJ35" s="15"/>
      <c r="DK35" s="82"/>
      <c r="DL35" s="15"/>
      <c r="DM35" s="15"/>
      <c r="DN35" s="15"/>
      <c r="DO35" s="15"/>
      <c r="DP35" s="15"/>
      <c r="DQ35" s="15"/>
      <c r="DR35" s="15"/>
      <c r="DS35" s="15"/>
      <c r="DT35" s="9"/>
      <c r="DU35" s="82"/>
      <c r="DV35" s="82"/>
      <c r="DW35" s="20">
        <f t="shared" si="19"/>
        <v>0</v>
      </c>
      <c r="DX35" s="20">
        <f t="shared" si="7"/>
        <v>0</v>
      </c>
      <c r="DY35" s="6">
        <f>SUM(DW35:DX35)</f>
        <v>0</v>
      </c>
      <c r="DZ35" s="22"/>
      <c r="EA35" s="37">
        <f>DY35-DZ35</f>
        <v>0</v>
      </c>
    </row>
    <row r="36" spans="1:131" ht="12" customHeight="1">
      <c r="A36" s="18" t="s">
        <v>62</v>
      </c>
      <c r="B36" s="43" t="s">
        <v>87</v>
      </c>
      <c r="C36" s="12">
        <v>27</v>
      </c>
      <c r="D36" s="34">
        <v>2</v>
      </c>
      <c r="E36" s="34">
        <f>AU36+CH36+DZ36</f>
        <v>27</v>
      </c>
      <c r="F36" s="42">
        <f>AT36+CG36+DY36</f>
        <v>27</v>
      </c>
      <c r="G36" s="31"/>
      <c r="H36" s="40">
        <v>17</v>
      </c>
      <c r="I36" s="31"/>
      <c r="J36" s="31">
        <v>10</v>
      </c>
      <c r="K36" s="31"/>
      <c r="L36" s="31"/>
      <c r="M36" s="31"/>
      <c r="N36" s="31"/>
      <c r="O36" s="31"/>
      <c r="P36" s="31"/>
      <c r="Q36" s="31"/>
      <c r="R36" s="16">
        <f>SUM(H36:Q36)</f>
        <v>27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/>
      <c r="Y36" s="9"/>
      <c r="Z36" s="9"/>
      <c r="AA36" s="9"/>
      <c r="AB36" s="9"/>
      <c r="AC36" s="20"/>
      <c r="AD36" s="78"/>
      <c r="AE36" s="24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20">
        <f>$S$10*S36+$T$10*T36+$U$10*U36+$V$10*V36+$W$10*W36+$X$10*X36+$Y$10*Y36+$Z$10*Z36+$AA$10*AA36+$AB$10*AB36+$AC$10*AC36</f>
        <v>17</v>
      </c>
      <c r="AS36" s="20">
        <f>$AE$10*AE36+$AF$10*AF36+$AG$10*AG36+$AH$10*AH36+$AI$10*AI36+$AJ$10*AJ36+$AK$10*AK36+$AL$10*AL36+$AM$10*AM36+$AN$10*AN36+$AO$10*AO36+$AP$10*AP36+$AQ$10*AQ36</f>
        <v>0</v>
      </c>
      <c r="AT36" s="6">
        <f>SUM(AR36:AS36)</f>
        <v>17</v>
      </c>
      <c r="AU36" s="22">
        <v>17</v>
      </c>
      <c r="AV36" s="37">
        <f>AT36-AU36</f>
        <v>0</v>
      </c>
      <c r="AW36" s="53"/>
      <c r="AX36" s="54"/>
      <c r="AY36" s="82">
        <v>17</v>
      </c>
      <c r="AZ36" s="54">
        <v>1</v>
      </c>
      <c r="BA36" s="54">
        <v>1</v>
      </c>
      <c r="BB36" s="54"/>
      <c r="BC36" s="54"/>
      <c r="BD36" s="54"/>
      <c r="BE36" s="54"/>
      <c r="BF36" s="54"/>
      <c r="BG36" s="54"/>
      <c r="BH36" s="55"/>
      <c r="BI36" s="78"/>
      <c r="BJ36" s="53"/>
      <c r="BK36" s="54"/>
      <c r="BL36" s="54"/>
      <c r="BM36" s="82">
        <v>10</v>
      </c>
      <c r="BN36" s="54"/>
      <c r="BO36" s="54"/>
      <c r="BP36" s="82"/>
      <c r="BQ36" s="54"/>
      <c r="BR36" s="54"/>
      <c r="BS36" s="82"/>
      <c r="BT36" s="54"/>
      <c r="BU36" s="82"/>
      <c r="BV36" s="54"/>
      <c r="BW36" s="54"/>
      <c r="BX36" s="82"/>
      <c r="BY36" s="54"/>
      <c r="BZ36" s="54"/>
      <c r="CA36" s="54"/>
      <c r="CB36" s="55"/>
      <c r="CC36" s="55"/>
      <c r="CD36" s="55"/>
      <c r="CE36" s="20">
        <f>$AW$10*AW36+$AX$10*AX36+$AZ$10*AZ36+$BA$10*BA36+$BB$10*BB36+$BC$10*BC36+$BD$10*BD36+$BE$10*BE36+$BF$10*BF36+$BG$10*BG36+$BH$10*BH36</f>
        <v>10</v>
      </c>
      <c r="CF36" s="20">
        <f>$BJ$10*BJ36+$BK$10*BK36+$BL$10*BL36+$BN$10*BN36+$BO$10*BO36+$BQ$10*BQ36+$BR$10*BR36+$BT$10*BT36+$BV$10*BV36+$BW$10*BW36+$BY$10*BY36+$BZ$10*BZ36+$CA$10*CA36+$CB$10*CB36+$CC$10*CC36+$CD$10*CD36</f>
        <v>0</v>
      </c>
      <c r="CG36" s="6">
        <f t="shared" si="18"/>
        <v>10</v>
      </c>
      <c r="CH36" s="22">
        <v>10</v>
      </c>
      <c r="CI36" s="37">
        <f>CG36-CH36</f>
        <v>0</v>
      </c>
      <c r="CJ36" s="50"/>
      <c r="CK36" s="15"/>
      <c r="CL36" s="82"/>
      <c r="CM36" s="15"/>
      <c r="CN36" s="15"/>
      <c r="CO36" s="15"/>
      <c r="CP36" s="15"/>
      <c r="CQ36" s="15"/>
      <c r="CR36" s="15"/>
      <c r="CS36" s="15"/>
      <c r="CT36" s="15"/>
      <c r="CU36" s="52"/>
      <c r="CV36" s="82"/>
      <c r="CW36" s="82"/>
      <c r="CX36" s="91"/>
      <c r="CY36" s="50"/>
      <c r="CZ36" s="15"/>
      <c r="DA36" s="82"/>
      <c r="DB36" s="15"/>
      <c r="DC36" s="15"/>
      <c r="DD36" s="82"/>
      <c r="DE36" s="15"/>
      <c r="DF36" s="82"/>
      <c r="DG36" s="15"/>
      <c r="DH36" s="82"/>
      <c r="DI36" s="15"/>
      <c r="DJ36" s="15"/>
      <c r="DK36" s="82"/>
      <c r="DL36" s="15"/>
      <c r="DM36" s="15"/>
      <c r="DN36" s="15"/>
      <c r="DO36" s="15"/>
      <c r="DP36" s="15"/>
      <c r="DQ36" s="15"/>
      <c r="DR36" s="15"/>
      <c r="DS36" s="15"/>
      <c r="DT36" s="9"/>
      <c r="DU36" s="82"/>
      <c r="DV36" s="82"/>
      <c r="DW36" s="20">
        <f t="shared" si="19"/>
        <v>0</v>
      </c>
      <c r="DX36" s="20">
        <f t="shared" si="7"/>
        <v>0</v>
      </c>
      <c r="DY36" s="6">
        <f>SUM(DW36:DX36)</f>
        <v>0</v>
      </c>
      <c r="DZ36" s="22"/>
      <c r="EA36" s="37">
        <f>DY36-DZ36</f>
        <v>0</v>
      </c>
    </row>
    <row r="37" spans="1:131" ht="12" customHeight="1">
      <c r="A37" s="18" t="s">
        <v>83</v>
      </c>
      <c r="B37" s="43" t="s">
        <v>88</v>
      </c>
      <c r="C37" s="12">
        <v>30</v>
      </c>
      <c r="D37" s="34"/>
      <c r="E37" s="34">
        <f>AU37+CH37+DZ37</f>
        <v>30</v>
      </c>
      <c r="F37" s="42">
        <f>AT37+CG37+DY37</f>
        <v>30</v>
      </c>
      <c r="G37" s="31"/>
      <c r="H37" s="40">
        <v>30</v>
      </c>
      <c r="I37" s="31"/>
      <c r="J37" s="31"/>
      <c r="K37" s="31"/>
      <c r="L37" s="31"/>
      <c r="M37" s="31"/>
      <c r="N37" s="31"/>
      <c r="O37" s="31"/>
      <c r="P37" s="31"/>
      <c r="Q37" s="31"/>
      <c r="R37" s="16">
        <f>SUM(H37:Q37)</f>
        <v>30</v>
      </c>
      <c r="S37" s="9">
        <v>1</v>
      </c>
      <c r="T37" s="9">
        <v>2</v>
      </c>
      <c r="U37" s="9">
        <v>2</v>
      </c>
      <c r="V37" s="9">
        <v>1</v>
      </c>
      <c r="W37" s="9">
        <v>1</v>
      </c>
      <c r="X37" s="9"/>
      <c r="Y37" s="9"/>
      <c r="Z37" s="9"/>
      <c r="AA37" s="9"/>
      <c r="AB37" s="9"/>
      <c r="AC37" s="20"/>
      <c r="AD37" s="78"/>
      <c r="AE37" s="24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20">
        <f>$S$10*S37+$T$10*T37+$U$10*U37+$V$10*V37+$W$10*W37+$X$10*X37+$Y$10*Y37+$Z$10*Z37+$AA$10*AA37+$AB$10*AB37+$AC$10*AC37</f>
        <v>30</v>
      </c>
      <c r="AS37" s="20">
        <f>$AE$10*AE37+$AF$10*AF37+$AG$10*AG37+$AH$10*AH37+$AI$10*AI37+$AJ$10*AJ37+$AK$10*AK37+$AL$10*AL37+$AM$10*AM37+$AN$10*AN37+$AO$10*AO37+$AP$10*AP37+$AQ$10*AQ37</f>
        <v>0</v>
      </c>
      <c r="AT37" s="6">
        <f>SUM(AR37:AS37)</f>
        <v>30</v>
      </c>
      <c r="AU37" s="22">
        <v>30</v>
      </c>
      <c r="AV37" s="37">
        <f>AT37-AU37</f>
        <v>0</v>
      </c>
      <c r="AW37" s="53"/>
      <c r="AX37" s="54"/>
      <c r="AY37" s="82">
        <v>30</v>
      </c>
      <c r="AZ37" s="54"/>
      <c r="BA37" s="54"/>
      <c r="BB37" s="54"/>
      <c r="BC37" s="54"/>
      <c r="BD37" s="54"/>
      <c r="BE37" s="54"/>
      <c r="BF37" s="54"/>
      <c r="BG37" s="54"/>
      <c r="BH37" s="55"/>
      <c r="BI37" s="78"/>
      <c r="BJ37" s="53"/>
      <c r="BK37" s="54"/>
      <c r="BL37" s="54"/>
      <c r="BM37" s="82"/>
      <c r="BN37" s="54"/>
      <c r="BO37" s="54"/>
      <c r="BP37" s="82"/>
      <c r="BQ37" s="54"/>
      <c r="BR37" s="54"/>
      <c r="BS37" s="82"/>
      <c r="BT37" s="54"/>
      <c r="BU37" s="82"/>
      <c r="BV37" s="54"/>
      <c r="BW37" s="54"/>
      <c r="BX37" s="82"/>
      <c r="BY37" s="54"/>
      <c r="BZ37" s="54"/>
      <c r="CA37" s="54"/>
      <c r="CB37" s="55"/>
      <c r="CC37" s="55"/>
      <c r="CD37" s="55"/>
      <c r="CE37" s="20">
        <f>$AW$10*AW37+$AX$10*AX37+$AZ$10*AZ37+$BA$10*BA37+$BB$10*BB37+$BC$10*BC37+$BD$10*BD37+$BE$10*BE37+$BF$10*BF37+$BG$10*BG37+$BH$10*BH37</f>
        <v>0</v>
      </c>
      <c r="CF37" s="20">
        <f>$BJ$10*BJ37+$BK$10*BK37+$BL$10*BL37+$BN$10*BN37+$BO$10*BO37+$BQ$10*BQ37+$BR$10*BR37+$BT$10*BT37+$BV$10*BV37+$BW$10*BW37+$BY$10*BY37+$BZ$10*BZ37+$CA$10*CA37+$CB$10*CB37+$CC$10*CC37+$CD$10*CD37</f>
        <v>0</v>
      </c>
      <c r="CG37" s="6">
        <f t="shared" si="18"/>
        <v>0</v>
      </c>
      <c r="CH37" s="22"/>
      <c r="CI37" s="37">
        <f>CG37-CH37</f>
        <v>0</v>
      </c>
      <c r="CJ37" s="50"/>
      <c r="CK37" s="15"/>
      <c r="CL37" s="82"/>
      <c r="CM37" s="15"/>
      <c r="CN37" s="15"/>
      <c r="CO37" s="15"/>
      <c r="CP37" s="15"/>
      <c r="CQ37" s="15"/>
      <c r="CR37" s="15"/>
      <c r="CS37" s="15"/>
      <c r="CT37" s="15"/>
      <c r="CU37" s="52"/>
      <c r="CV37" s="82"/>
      <c r="CW37" s="82"/>
      <c r="CX37" s="91"/>
      <c r="CY37" s="50"/>
      <c r="CZ37" s="15"/>
      <c r="DA37" s="82"/>
      <c r="DB37" s="15"/>
      <c r="DC37" s="15"/>
      <c r="DD37" s="82"/>
      <c r="DE37" s="15"/>
      <c r="DF37" s="82"/>
      <c r="DG37" s="15"/>
      <c r="DH37" s="82"/>
      <c r="DI37" s="15"/>
      <c r="DJ37" s="15"/>
      <c r="DK37" s="82"/>
      <c r="DL37" s="15"/>
      <c r="DM37" s="15"/>
      <c r="DN37" s="15"/>
      <c r="DO37" s="15"/>
      <c r="DP37" s="15"/>
      <c r="DQ37" s="15"/>
      <c r="DR37" s="15"/>
      <c r="DS37" s="15"/>
      <c r="DT37" s="9"/>
      <c r="DU37" s="82"/>
      <c r="DV37" s="82"/>
      <c r="DW37" s="20">
        <f t="shared" si="19"/>
        <v>0</v>
      </c>
      <c r="DX37" s="20">
        <f t="shared" si="7"/>
        <v>0</v>
      </c>
      <c r="DY37" s="6">
        <f>SUM(DW37:DX37)</f>
        <v>0</v>
      </c>
      <c r="DZ37" s="22"/>
      <c r="EA37" s="37">
        <f>DY37-DZ37</f>
        <v>0</v>
      </c>
    </row>
    <row r="38" spans="1:131" ht="27" customHeight="1">
      <c r="A38" s="44" t="s">
        <v>17</v>
      </c>
      <c r="B38" s="27" t="s">
        <v>91</v>
      </c>
      <c r="C38" s="16">
        <f>SUM(C39:C42)</f>
        <v>762</v>
      </c>
      <c r="D38" s="87"/>
      <c r="E38" s="34"/>
      <c r="F38" s="42"/>
      <c r="G38" s="29"/>
      <c r="H38" s="41">
        <f>SUM(H40:H42)</f>
        <v>509</v>
      </c>
      <c r="I38" s="29"/>
      <c r="J38" s="41">
        <f>SUM(J40:J42)</f>
        <v>253</v>
      </c>
      <c r="K38" s="29"/>
      <c r="L38" s="29">
        <f>SUM(L40:L42)</f>
        <v>0</v>
      </c>
      <c r="M38" s="29"/>
      <c r="N38" s="29">
        <f>SUM(N40:N42)</f>
        <v>0</v>
      </c>
      <c r="O38" s="29"/>
      <c r="P38" s="41">
        <f>SUM(P40:P42)</f>
        <v>0</v>
      </c>
      <c r="Q38" s="29"/>
      <c r="R38" s="16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21"/>
      <c r="AD38" s="81"/>
      <c r="AE38" s="2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7">
        <f>SUM(AT39:AT42)</f>
        <v>306</v>
      </c>
      <c r="AU38" s="23">
        <f>SUM(AU39:AU42)</f>
        <v>306</v>
      </c>
      <c r="AV38" s="37"/>
      <c r="AW38" s="53"/>
      <c r="AX38" s="54"/>
      <c r="AY38" s="83">
        <f>SUM(AY40:AY42)</f>
        <v>509</v>
      </c>
      <c r="AZ38" s="54"/>
      <c r="BA38" s="54"/>
      <c r="BB38" s="54"/>
      <c r="BC38" s="54"/>
      <c r="BD38" s="54"/>
      <c r="BE38" s="54"/>
      <c r="BF38" s="54"/>
      <c r="BG38" s="54"/>
      <c r="BH38" s="55"/>
      <c r="BI38" s="81"/>
      <c r="BJ38" s="53"/>
      <c r="BK38" s="54"/>
      <c r="BL38" s="54"/>
      <c r="BM38" s="83">
        <f>SUM(BM40:BM42)</f>
        <v>253</v>
      </c>
      <c r="BN38" s="54"/>
      <c r="BO38" s="54"/>
      <c r="BP38" s="83">
        <f>SUM(BP39:BP42)</f>
        <v>0</v>
      </c>
      <c r="BQ38" s="54"/>
      <c r="BR38" s="54"/>
      <c r="BS38" s="83">
        <f>SUM(BS39:BS42)</f>
        <v>0</v>
      </c>
      <c r="BT38" s="54"/>
      <c r="BU38" s="83">
        <f>SUM(BU39:BU42)</f>
        <v>0</v>
      </c>
      <c r="BV38" s="54"/>
      <c r="BW38" s="54"/>
      <c r="BX38" s="83">
        <f>SUM(BX39:BX42)</f>
        <v>0</v>
      </c>
      <c r="BY38" s="54"/>
      <c r="BZ38" s="54"/>
      <c r="CA38" s="54"/>
      <c r="CB38" s="55"/>
      <c r="CC38" s="55"/>
      <c r="CD38" s="55"/>
      <c r="CE38" s="20">
        <f aca="true" t="shared" si="20" ref="CE38:CE44">$AW$10*AW38+$AX$10*AX38+$AZ$10*AZ38+$BA$10*BA38+$BB$10*BB38+$BC$10*BC38+$BD$10*BD38+$BE$10*BE38+$BF$10*BF38+$BG$10*BG38+$BH$10*BH38</f>
        <v>0</v>
      </c>
      <c r="CF38" s="20">
        <f>$BJ$10*BJ38+$BK$10*BK38+$BL$10*BL38+$BN$10*BN38+$BO$10*BO38+$BQ$10*BQ38+$BR$10*BR38+$BT$10*BT38+$BV$10*BV38+$BW$10*BW38+$BY$10*BY38+$BZ$10*BZ38+$CA$10*CA38</f>
        <v>0</v>
      </c>
      <c r="CG38" s="7">
        <f>SUM(CG40:CG42)</f>
        <v>456</v>
      </c>
      <c r="CH38" s="23">
        <f>SUM(CH39:CH42)</f>
        <v>456</v>
      </c>
      <c r="CI38" s="37"/>
      <c r="CJ38" s="50"/>
      <c r="CK38" s="15"/>
      <c r="CL38" s="83">
        <f>SUM(CL39:CL42)</f>
        <v>0</v>
      </c>
      <c r="CM38" s="15"/>
      <c r="CN38" s="15"/>
      <c r="CO38" s="15"/>
      <c r="CP38" s="15"/>
      <c r="CQ38" s="15"/>
      <c r="CR38" s="15"/>
      <c r="CS38" s="15"/>
      <c r="CT38" s="15"/>
      <c r="CU38" s="52"/>
      <c r="CV38" s="83">
        <f>SUM(CV39:CV42)</f>
        <v>0</v>
      </c>
      <c r="CW38" s="83">
        <v>0</v>
      </c>
      <c r="CX38" s="91"/>
      <c r="CY38" s="50"/>
      <c r="CZ38" s="15"/>
      <c r="DA38" s="83">
        <f>SUM(DA39:DA42)</f>
        <v>0</v>
      </c>
      <c r="DB38" s="15"/>
      <c r="DC38" s="15"/>
      <c r="DD38" s="83">
        <f>SUM(DD39:DD42)</f>
        <v>0</v>
      </c>
      <c r="DE38" s="15"/>
      <c r="DF38" s="83">
        <f>SUM(DF39:DF42)</f>
        <v>0</v>
      </c>
      <c r="DG38" s="15"/>
      <c r="DH38" s="83">
        <f>SUM(DH39:DH42)</f>
        <v>0</v>
      </c>
      <c r="DI38" s="15"/>
      <c r="DJ38" s="15"/>
      <c r="DK38" s="83">
        <f>SUM(DK39:DK42)</f>
        <v>0</v>
      </c>
      <c r="DL38" s="15"/>
      <c r="DM38" s="15"/>
      <c r="DN38" s="15"/>
      <c r="DO38" s="15"/>
      <c r="DP38" s="15"/>
      <c r="DQ38" s="15"/>
      <c r="DR38" s="15"/>
      <c r="DS38" s="15"/>
      <c r="DT38" s="10"/>
      <c r="DU38" s="83">
        <f>SUM(DU39:DU42)</f>
        <v>0</v>
      </c>
      <c r="DV38" s="83">
        <v>0</v>
      </c>
      <c r="DW38" s="20">
        <f t="shared" si="19"/>
        <v>0</v>
      </c>
      <c r="DX38" s="20">
        <f t="shared" si="7"/>
        <v>0</v>
      </c>
      <c r="DY38" s="7">
        <f>SUM(DY40:DY42)</f>
        <v>0</v>
      </c>
      <c r="DZ38" s="23">
        <f>SUM(DZ39:DZ42)</f>
        <v>0</v>
      </c>
      <c r="EA38" s="37"/>
    </row>
    <row r="39" spans="1:131" ht="12" customHeight="1">
      <c r="A39" s="18" t="s">
        <v>63</v>
      </c>
      <c r="B39" s="8" t="s">
        <v>0</v>
      </c>
      <c r="C39" s="12"/>
      <c r="D39" s="34"/>
      <c r="E39" s="34"/>
      <c r="F39" s="42">
        <f>AT39+CG39+DY39</f>
        <v>0</v>
      </c>
      <c r="G39" s="31"/>
      <c r="H39" s="40"/>
      <c r="I39" s="31"/>
      <c r="J39" s="31"/>
      <c r="K39" s="31"/>
      <c r="L39" s="31"/>
      <c r="M39" s="31"/>
      <c r="N39" s="31"/>
      <c r="O39" s="31"/>
      <c r="P39" s="31"/>
      <c r="Q39" s="31"/>
      <c r="R39" s="12"/>
      <c r="S39" s="9"/>
      <c r="T39" s="9"/>
      <c r="U39" s="9"/>
      <c r="V39" s="9"/>
      <c r="W39" s="9"/>
      <c r="X39" s="9"/>
      <c r="Y39" s="9"/>
      <c r="Z39" s="9"/>
      <c r="AA39" s="9"/>
      <c r="AB39" s="9"/>
      <c r="AC39" s="20"/>
      <c r="AD39" s="78"/>
      <c r="AE39" s="24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6"/>
      <c r="AU39" s="32"/>
      <c r="AV39" s="37"/>
      <c r="AW39" s="53"/>
      <c r="AX39" s="54"/>
      <c r="AY39" s="82"/>
      <c r="AZ39" s="54"/>
      <c r="BA39" s="54"/>
      <c r="BB39" s="54"/>
      <c r="BC39" s="54"/>
      <c r="BD39" s="54"/>
      <c r="BE39" s="54"/>
      <c r="BF39" s="54"/>
      <c r="BG39" s="54"/>
      <c r="BH39" s="55"/>
      <c r="BI39" s="78"/>
      <c r="BJ39" s="53"/>
      <c r="BK39" s="54"/>
      <c r="BL39" s="54"/>
      <c r="BM39" s="82"/>
      <c r="BN39" s="54"/>
      <c r="BO39" s="54"/>
      <c r="BP39" s="82"/>
      <c r="BQ39" s="54"/>
      <c r="BR39" s="54"/>
      <c r="BS39" s="82"/>
      <c r="BT39" s="54"/>
      <c r="BU39" s="82"/>
      <c r="BV39" s="54"/>
      <c r="BW39" s="54"/>
      <c r="BX39" s="82"/>
      <c r="BY39" s="54"/>
      <c r="BZ39" s="54"/>
      <c r="CA39" s="54"/>
      <c r="CB39" s="55"/>
      <c r="CC39" s="55"/>
      <c r="CD39" s="55"/>
      <c r="CE39" s="20">
        <f t="shared" si="20"/>
        <v>0</v>
      </c>
      <c r="CF39" s="20">
        <f>$BJ$10*BJ39+$BK$10*BK39+$BL$10*BL39+$BN$10*BN39+$BO$10*BO39+$BQ$10*BQ39+$BR$10*BR39+$BT$10*BT39+$BV$10*BV39+$BW$10*BW39+$BY$10*BY39+$BZ$10*BZ39+$CA$10*CA39</f>
        <v>0</v>
      </c>
      <c r="CG39" s="6">
        <f t="shared" si="18"/>
        <v>0</v>
      </c>
      <c r="CH39" s="32"/>
      <c r="CI39" s="37"/>
      <c r="CJ39" s="50"/>
      <c r="CK39" s="15"/>
      <c r="CL39" s="82"/>
      <c r="CM39" s="15"/>
      <c r="CN39" s="15"/>
      <c r="CO39" s="15"/>
      <c r="CP39" s="15"/>
      <c r="CQ39" s="15"/>
      <c r="CR39" s="15"/>
      <c r="CS39" s="15"/>
      <c r="CT39" s="15"/>
      <c r="CU39" s="52"/>
      <c r="CV39" s="82"/>
      <c r="CW39" s="82"/>
      <c r="CX39" s="91"/>
      <c r="CY39" s="50"/>
      <c r="CZ39" s="15"/>
      <c r="DA39" s="82"/>
      <c r="DB39" s="15"/>
      <c r="DC39" s="15"/>
      <c r="DD39" s="82"/>
      <c r="DE39" s="15"/>
      <c r="DF39" s="82"/>
      <c r="DG39" s="15"/>
      <c r="DH39" s="82"/>
      <c r="DI39" s="15"/>
      <c r="DJ39" s="15"/>
      <c r="DK39" s="82"/>
      <c r="DL39" s="15"/>
      <c r="DM39" s="15"/>
      <c r="DN39" s="15"/>
      <c r="DO39" s="15"/>
      <c r="DP39" s="15"/>
      <c r="DQ39" s="15"/>
      <c r="DR39" s="15"/>
      <c r="DS39" s="15"/>
      <c r="DT39" s="9"/>
      <c r="DU39" s="82"/>
      <c r="DV39" s="82"/>
      <c r="DW39" s="20">
        <f t="shared" si="19"/>
        <v>0</v>
      </c>
      <c r="DX39" s="20">
        <f t="shared" si="7"/>
        <v>0</v>
      </c>
      <c r="DY39" s="6">
        <f>SUM(DW39:DX39)</f>
        <v>0</v>
      </c>
      <c r="DZ39" s="32"/>
      <c r="EA39" s="37"/>
    </row>
    <row r="40" spans="1:131" ht="21.75" customHeight="1">
      <c r="A40" s="19"/>
      <c r="B40" s="85" t="s">
        <v>72</v>
      </c>
      <c r="C40" s="12">
        <v>336</v>
      </c>
      <c r="D40" s="34"/>
      <c r="E40" s="34">
        <f>AU40+CH40+DZ40</f>
        <v>336</v>
      </c>
      <c r="F40" s="42">
        <f>AT40+CG40+DY40</f>
        <v>336</v>
      </c>
      <c r="G40" s="31"/>
      <c r="H40" s="40">
        <v>216</v>
      </c>
      <c r="I40" s="31"/>
      <c r="J40" s="31">
        <v>120</v>
      </c>
      <c r="K40" s="31"/>
      <c r="L40" s="31"/>
      <c r="M40" s="31"/>
      <c r="N40" s="31"/>
      <c r="O40" s="31"/>
      <c r="P40" s="31"/>
      <c r="Q40" s="31"/>
      <c r="R40" s="16">
        <f>SUM(H40:Q40)</f>
        <v>336</v>
      </c>
      <c r="S40" s="9"/>
      <c r="T40" s="9">
        <v>6</v>
      </c>
      <c r="U40" s="9">
        <v>6</v>
      </c>
      <c r="V40" s="9">
        <v>6</v>
      </c>
      <c r="W40" s="9">
        <v>6</v>
      </c>
      <c r="X40" s="9"/>
      <c r="Y40" s="9"/>
      <c r="Z40" s="9"/>
      <c r="AA40" s="9"/>
      <c r="AB40" s="9"/>
      <c r="AC40" s="20"/>
      <c r="AD40" s="78"/>
      <c r="AE40" s="24">
        <v>6</v>
      </c>
      <c r="AF40" s="9">
        <v>6</v>
      </c>
      <c r="AG40" s="9">
        <v>6</v>
      </c>
      <c r="AH40" s="9">
        <v>6</v>
      </c>
      <c r="AI40" s="9">
        <v>6</v>
      </c>
      <c r="AJ40" s="9">
        <v>6</v>
      </c>
      <c r="AK40" s="9"/>
      <c r="AL40" s="9"/>
      <c r="AM40" s="9"/>
      <c r="AN40" s="9"/>
      <c r="AO40" s="9"/>
      <c r="AP40" s="9"/>
      <c r="AQ40" s="9"/>
      <c r="AR40" s="20">
        <f>$S$10*S40+$T$10*T40+$U$10*U40+$V$10*V40+$W$10*W40+$X$10*X40+$Y$10*Y40+$Z$10*Z40+$AA$10*AA40+$AB$10*AB40+$AC$10*AC40</f>
        <v>96</v>
      </c>
      <c r="AS40" s="20">
        <f>$AE$10*AE40+$AF$10*AF40+$AG$10*AG40+$AH$10*AH40+$AI$10*AI40+$AJ$10*AJ40+$AK$10*AK40+$AL$10*AL40+$AM$10*AM40+$AN$10*AN40+$AO$10*AO40+$AP$10*AP40+$AQ$10*AQ40</f>
        <v>120</v>
      </c>
      <c r="AT40" s="6">
        <f>SUM(AR40:AS40)</f>
        <v>216</v>
      </c>
      <c r="AU40" s="22">
        <v>216</v>
      </c>
      <c r="AV40" s="37">
        <f>AT40-AU40</f>
        <v>0</v>
      </c>
      <c r="AW40" s="53"/>
      <c r="AX40" s="54"/>
      <c r="AY40" s="82">
        <v>216</v>
      </c>
      <c r="AZ40" s="54">
        <v>6</v>
      </c>
      <c r="BA40" s="54">
        <v>6</v>
      </c>
      <c r="BB40" s="54">
        <v>12</v>
      </c>
      <c r="BC40" s="54"/>
      <c r="BD40" s="54"/>
      <c r="BE40" s="54"/>
      <c r="BF40" s="54"/>
      <c r="BG40" s="54"/>
      <c r="BH40" s="55"/>
      <c r="BI40" s="78"/>
      <c r="BJ40" s="53">
        <v>12</v>
      </c>
      <c r="BK40" s="54"/>
      <c r="BL40" s="54"/>
      <c r="BM40" s="82">
        <v>120</v>
      </c>
      <c r="BN40" s="54"/>
      <c r="BO40" s="54"/>
      <c r="BP40" s="82"/>
      <c r="BQ40" s="54"/>
      <c r="BR40" s="54"/>
      <c r="BS40" s="82"/>
      <c r="BT40" s="54"/>
      <c r="BU40" s="82"/>
      <c r="BV40" s="54"/>
      <c r="BW40" s="54"/>
      <c r="BX40" s="82"/>
      <c r="BY40" s="54"/>
      <c r="BZ40" s="54"/>
      <c r="CA40" s="54"/>
      <c r="CB40" s="55"/>
      <c r="CC40" s="55"/>
      <c r="CD40" s="55"/>
      <c r="CE40" s="20">
        <f t="shared" si="20"/>
        <v>72</v>
      </c>
      <c r="CF40" s="20">
        <f>$BJ$10*BJ40+$BK$10*BK40+$BL$10*BL40+$BN$10*BN40+$BO$10*BO40+$BQ$10*BQ40+$BR$10*BR40+$BT$10*BT40+$BV$10*BV40+$BW$10*BW40+$BY$10*BY40+$BZ$10*BZ40+$CA$10*CA40+$CB$10*CB40+$CC$10*CC40+$CD$10*CD40</f>
        <v>48</v>
      </c>
      <c r="CG40" s="6">
        <f t="shared" si="18"/>
        <v>120</v>
      </c>
      <c r="CH40" s="22">
        <v>120</v>
      </c>
      <c r="CI40" s="37">
        <f>CG40-CH40</f>
        <v>0</v>
      </c>
      <c r="CJ40" s="50"/>
      <c r="CK40" s="15"/>
      <c r="CL40" s="82"/>
      <c r="CM40" s="15"/>
      <c r="CN40" s="15"/>
      <c r="CO40" s="15"/>
      <c r="CP40" s="15"/>
      <c r="CQ40" s="15"/>
      <c r="CR40" s="15"/>
      <c r="CS40" s="15"/>
      <c r="CT40" s="15"/>
      <c r="CU40" s="52"/>
      <c r="CV40" s="82"/>
      <c r="CW40" s="82"/>
      <c r="CX40" s="91"/>
      <c r="CY40" s="50"/>
      <c r="CZ40" s="15"/>
      <c r="DA40" s="82"/>
      <c r="DB40" s="15"/>
      <c r="DC40" s="15"/>
      <c r="DD40" s="82"/>
      <c r="DE40" s="15"/>
      <c r="DF40" s="82"/>
      <c r="DG40" s="15"/>
      <c r="DH40" s="82"/>
      <c r="DI40" s="15"/>
      <c r="DJ40" s="15"/>
      <c r="DK40" s="82"/>
      <c r="DL40" s="15"/>
      <c r="DM40" s="15"/>
      <c r="DN40" s="15"/>
      <c r="DO40" s="15"/>
      <c r="DP40" s="15"/>
      <c r="DQ40" s="15"/>
      <c r="DR40" s="15"/>
      <c r="DS40" s="15"/>
      <c r="DT40" s="9"/>
      <c r="DU40" s="82"/>
      <c r="DV40" s="82"/>
      <c r="DW40" s="20">
        <f t="shared" si="19"/>
        <v>0</v>
      </c>
      <c r="DX40" s="20">
        <f t="shared" si="7"/>
        <v>0</v>
      </c>
      <c r="DY40" s="6">
        <f>SUM(DW40:DX40)</f>
        <v>0</v>
      </c>
      <c r="DZ40" s="22"/>
      <c r="EA40" s="37">
        <f>DY40-DZ40</f>
        <v>0</v>
      </c>
    </row>
    <row r="41" spans="1:131" ht="12" customHeight="1">
      <c r="A41" s="19"/>
      <c r="B41" s="85" t="s">
        <v>73</v>
      </c>
      <c r="C41" s="12">
        <v>90</v>
      </c>
      <c r="D41" s="34"/>
      <c r="E41" s="34">
        <f>AU41+CH41+DZ41</f>
        <v>90</v>
      </c>
      <c r="F41" s="42">
        <f>AT41+CG41+DY41</f>
        <v>90</v>
      </c>
      <c r="G41" s="31"/>
      <c r="H41" s="40">
        <v>90</v>
      </c>
      <c r="I41" s="31"/>
      <c r="J41" s="31"/>
      <c r="K41" s="31"/>
      <c r="L41" s="31"/>
      <c r="M41" s="31"/>
      <c r="N41" s="31"/>
      <c r="O41" s="31"/>
      <c r="P41" s="31"/>
      <c r="Q41" s="31"/>
      <c r="R41" s="16">
        <f>SUM(H41:Q41)</f>
        <v>90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20"/>
      <c r="AD41" s="78"/>
      <c r="AE41" s="24"/>
      <c r="AF41" s="9"/>
      <c r="AG41" s="9"/>
      <c r="AH41" s="9"/>
      <c r="AI41" s="9"/>
      <c r="AJ41" s="9"/>
      <c r="AK41" s="9">
        <v>30</v>
      </c>
      <c r="AL41" s="9"/>
      <c r="AM41" s="9"/>
      <c r="AN41" s="9"/>
      <c r="AO41" s="9"/>
      <c r="AP41" s="9"/>
      <c r="AQ41" s="9"/>
      <c r="AR41" s="20">
        <f>$S$10*S41+$T$10*T41+$U$10*U41+$V$10*V41+$W$10*W41+$X$10*X41+$Y$10*Y41+$Z$10*Z41+$AA$10*AA41+$AB$10*AB41+$AC$10*AC41</f>
        <v>0</v>
      </c>
      <c r="AS41" s="20">
        <f>$AE$10*AE41+$AF$10*AF41+$AG$10*AG41+$AH$10*AH41+$AI$10*AI41+$AJ$10*AJ41+$AK$10*AK41+$AL$10*AL41+$AM$10*AM41+$AN$10*AN41+$AO$10*AO41+$AP$10*AP41+$AQ$10*AQ41</f>
        <v>90</v>
      </c>
      <c r="AT41" s="6">
        <f>SUM(AR41:AS41)</f>
        <v>90</v>
      </c>
      <c r="AU41" s="22">
        <v>90</v>
      </c>
      <c r="AV41" s="37">
        <f>AT41-AU41</f>
        <v>0</v>
      </c>
      <c r="AW41" s="53"/>
      <c r="AX41" s="54"/>
      <c r="AY41" s="82">
        <v>90</v>
      </c>
      <c r="AZ41" s="54"/>
      <c r="BA41" s="54"/>
      <c r="BB41" s="54"/>
      <c r="BC41" s="54"/>
      <c r="BD41" s="54"/>
      <c r="BE41" s="54"/>
      <c r="BF41" s="54"/>
      <c r="BG41" s="54"/>
      <c r="BH41" s="55"/>
      <c r="BI41" s="78"/>
      <c r="BJ41" s="53"/>
      <c r="BK41" s="54"/>
      <c r="BL41" s="54"/>
      <c r="BM41" s="82"/>
      <c r="BN41" s="54"/>
      <c r="BO41" s="54"/>
      <c r="BP41" s="82"/>
      <c r="BQ41" s="54"/>
      <c r="BR41" s="54"/>
      <c r="BS41" s="82"/>
      <c r="BT41" s="54"/>
      <c r="BU41" s="82"/>
      <c r="BV41" s="54"/>
      <c r="BW41" s="54"/>
      <c r="BX41" s="82"/>
      <c r="BY41" s="54"/>
      <c r="BZ41" s="54"/>
      <c r="CA41" s="54"/>
      <c r="CB41" s="55"/>
      <c r="CC41" s="55"/>
      <c r="CD41" s="55"/>
      <c r="CE41" s="20">
        <f>$AW$10*AW41+$AX$10*AX41+$AZ$10*AZ41+$BA$10*BA41+$BB$10*BB41+$BC$10*BC41+$BD$10*BD41+$BE$10*BE41+$BF$10*BF41+$BG$10*BG41+$BH$10*BH41</f>
        <v>0</v>
      </c>
      <c r="CF41" s="20">
        <f>$BJ$10*BJ41+$BK$10*BK41+$BL$10*BL41+$BN$10*BN41+$BO$10*BO41+$BQ$10*BQ41+$BR$10*BR41+$BT$10*BT41+$BV$10*BV41+$BW$10*BW41+$BY$10*BY41+$BZ$10*BZ41+$CA$10*CA41+$CB$10*CB41+$CC$10*CC41+$CD$10*CD41</f>
        <v>0</v>
      </c>
      <c r="CG41" s="6">
        <f t="shared" si="18"/>
        <v>0</v>
      </c>
      <c r="CH41" s="22"/>
      <c r="CI41" s="37">
        <f>CG41-CH41</f>
        <v>0</v>
      </c>
      <c r="CJ41" s="50"/>
      <c r="CK41" s="15"/>
      <c r="CL41" s="82"/>
      <c r="CM41" s="15"/>
      <c r="CN41" s="15"/>
      <c r="CO41" s="15"/>
      <c r="CP41" s="15"/>
      <c r="CQ41" s="15"/>
      <c r="CR41" s="15"/>
      <c r="CS41" s="15"/>
      <c r="CT41" s="15"/>
      <c r="CU41" s="52"/>
      <c r="CV41" s="82"/>
      <c r="CW41" s="82"/>
      <c r="CX41" s="91"/>
      <c r="CY41" s="50"/>
      <c r="CZ41" s="15"/>
      <c r="DA41" s="82"/>
      <c r="DB41" s="15"/>
      <c r="DC41" s="15"/>
      <c r="DD41" s="82"/>
      <c r="DE41" s="15"/>
      <c r="DF41" s="82"/>
      <c r="DG41" s="15"/>
      <c r="DH41" s="82"/>
      <c r="DI41" s="15"/>
      <c r="DJ41" s="15"/>
      <c r="DK41" s="82"/>
      <c r="DL41" s="15"/>
      <c r="DM41" s="15"/>
      <c r="DN41" s="15"/>
      <c r="DO41" s="15"/>
      <c r="DP41" s="15"/>
      <c r="DQ41" s="15"/>
      <c r="DR41" s="15"/>
      <c r="DS41" s="15"/>
      <c r="DT41" s="9"/>
      <c r="DU41" s="82"/>
      <c r="DV41" s="82"/>
      <c r="DW41" s="20">
        <f t="shared" si="19"/>
        <v>0</v>
      </c>
      <c r="DX41" s="20">
        <f t="shared" si="7"/>
        <v>0</v>
      </c>
      <c r="DY41" s="6">
        <f>SUM(DW41:DX41)</f>
        <v>0</v>
      </c>
      <c r="DZ41" s="22"/>
      <c r="EA41" s="37">
        <f>DY41-DZ41</f>
        <v>0</v>
      </c>
    </row>
    <row r="42" spans="1:131" ht="12" customHeight="1">
      <c r="A42" s="18" t="s">
        <v>64</v>
      </c>
      <c r="B42" s="8" t="s">
        <v>3</v>
      </c>
      <c r="C42" s="12">
        <v>336</v>
      </c>
      <c r="D42" s="34"/>
      <c r="E42" s="34">
        <f>AU42+CH42+DZ42</f>
        <v>336</v>
      </c>
      <c r="F42" s="42">
        <f>AT42+CG42+DY42</f>
        <v>336</v>
      </c>
      <c r="G42" s="31"/>
      <c r="H42" s="40">
        <v>203</v>
      </c>
      <c r="I42" s="31"/>
      <c r="J42" s="31">
        <v>133</v>
      </c>
      <c r="K42" s="31"/>
      <c r="L42" s="31"/>
      <c r="M42" s="31"/>
      <c r="N42" s="31"/>
      <c r="O42" s="31"/>
      <c r="P42" s="31"/>
      <c r="Q42" s="31"/>
      <c r="R42" s="16">
        <f>SUM(H42:Q42)</f>
        <v>336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21"/>
      <c r="AD42" s="81"/>
      <c r="AE42" s="25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20">
        <f>$S$10*S42+$T$10*T42+$U$10*U42+$V$10*V42+$W$10*W42+$X$10*X42+$Y$10*Y42+$Z$10*Z42+$AA$10*AA42+$AB$10*AB42+$AC$10*AC42</f>
        <v>0</v>
      </c>
      <c r="AS42" s="20">
        <f>$AE$10*AE42+$AF$10*AF42+$AG$10*AG42+$AH$10*AH42+$AI$10*AI42+$AJ$10*AJ42+$AK$10*AK42+$AL$10*AL42+$AM$10*AM42+$AN$10*AN42+$AO$10*AO42+$AP$10*AP42+$AQ$10*AQ42</f>
        <v>0</v>
      </c>
      <c r="AT42" s="6">
        <f>SUM(AR42:AS42)</f>
        <v>0</v>
      </c>
      <c r="AU42" s="33"/>
      <c r="AV42" s="37">
        <f>AT42-AU42</f>
        <v>0</v>
      </c>
      <c r="AW42" s="25">
        <v>35</v>
      </c>
      <c r="AX42" s="10">
        <v>28</v>
      </c>
      <c r="AY42" s="51">
        <v>203</v>
      </c>
      <c r="AZ42" s="10"/>
      <c r="BA42" s="10"/>
      <c r="BB42" s="54"/>
      <c r="BC42" s="54"/>
      <c r="BD42" s="54"/>
      <c r="BE42" s="54"/>
      <c r="BF42" s="54"/>
      <c r="BG42" s="54"/>
      <c r="BH42" s="55"/>
      <c r="BI42" s="81"/>
      <c r="BJ42" s="25"/>
      <c r="BK42" s="10">
        <v>35</v>
      </c>
      <c r="BL42" s="10">
        <v>28</v>
      </c>
      <c r="BM42" s="51">
        <v>133</v>
      </c>
      <c r="BN42" s="54"/>
      <c r="BO42" s="54"/>
      <c r="BP42" s="48"/>
      <c r="BQ42" s="54"/>
      <c r="BR42" s="54"/>
      <c r="BS42" s="48"/>
      <c r="BT42" s="54"/>
      <c r="BU42" s="48"/>
      <c r="BV42" s="54"/>
      <c r="BW42" s="54"/>
      <c r="BX42" s="48"/>
      <c r="BY42" s="54"/>
      <c r="BZ42" s="54"/>
      <c r="CA42" s="54"/>
      <c r="CB42" s="55"/>
      <c r="CC42" s="55"/>
      <c r="CD42" s="55"/>
      <c r="CE42" s="20">
        <f>$AW$10*AW42+$AX$10*AX42+$AZ$10*AZ42+$BA$10*BA42+$BB$10*BB42+$BC$10*BC42+$BD$10*BD42+$BE$10*BE42+$BF$10*BF42+$BG$10*BG42+$BH$10*BH42</f>
        <v>203</v>
      </c>
      <c r="CF42" s="20">
        <f>$BJ$10*BJ42+$BK$10*BK42+$BL$10*BL42+$BN$10*BN42+$BO$10*BO42+$BQ$10*BQ42+$BR$10*BR42+$BT$10*BT42+$BV$10*BV42+$BW$10*BW42+$BY$10*BY42+$BZ$10*BZ42+$CA$10*CA42+$CB$10*CB42+$CC$10*CC42+$CD$10*CD42</f>
        <v>133</v>
      </c>
      <c r="CG42" s="6">
        <f t="shared" si="18"/>
        <v>336</v>
      </c>
      <c r="CH42" s="22">
        <v>336</v>
      </c>
      <c r="CI42" s="37">
        <f>CG42-CH42</f>
        <v>0</v>
      </c>
      <c r="CJ42" s="50"/>
      <c r="CK42" s="15"/>
      <c r="CL42" s="48"/>
      <c r="CM42" s="15"/>
      <c r="CN42" s="15"/>
      <c r="CO42" s="15"/>
      <c r="CP42" s="15"/>
      <c r="CQ42" s="15"/>
      <c r="CR42" s="15"/>
      <c r="CS42" s="15"/>
      <c r="CT42" s="15"/>
      <c r="CU42" s="52"/>
      <c r="CV42" s="48"/>
      <c r="CW42" s="48"/>
      <c r="CX42" s="91"/>
      <c r="CY42" s="50"/>
      <c r="CZ42" s="15"/>
      <c r="DA42" s="48"/>
      <c r="DB42" s="15"/>
      <c r="DC42" s="15"/>
      <c r="DD42" s="48"/>
      <c r="DE42" s="15"/>
      <c r="DF42" s="48"/>
      <c r="DG42" s="15"/>
      <c r="DH42" s="48"/>
      <c r="DI42" s="15"/>
      <c r="DJ42" s="15"/>
      <c r="DK42" s="48"/>
      <c r="DL42" s="15"/>
      <c r="DM42" s="15"/>
      <c r="DN42" s="15"/>
      <c r="DO42" s="15"/>
      <c r="DP42" s="15"/>
      <c r="DQ42" s="15"/>
      <c r="DR42" s="15"/>
      <c r="DS42" s="15"/>
      <c r="DT42" s="10"/>
      <c r="DU42" s="48"/>
      <c r="DV42" s="48"/>
      <c r="DW42" s="20">
        <f t="shared" si="19"/>
        <v>0</v>
      </c>
      <c r="DX42" s="20">
        <f t="shared" si="7"/>
        <v>0</v>
      </c>
      <c r="DY42" s="6">
        <f>SUM(DW42:DX42)</f>
        <v>0</v>
      </c>
      <c r="DZ42" s="33"/>
      <c r="EA42" s="37">
        <f>DY42-DZ42</f>
        <v>0</v>
      </c>
    </row>
    <row r="43" spans="1:131" ht="37.5" customHeight="1">
      <c r="A43" s="45" t="s">
        <v>65</v>
      </c>
      <c r="B43" s="27" t="s">
        <v>92</v>
      </c>
      <c r="C43" s="16">
        <f>SUM(C44:C57)</f>
        <v>278</v>
      </c>
      <c r="D43" s="87">
        <f>SUM(D44:D57)</f>
        <v>9</v>
      </c>
      <c r="E43" s="34"/>
      <c r="F43" s="42"/>
      <c r="G43" s="31"/>
      <c r="H43" s="41">
        <f>SUM(H44:H57)</f>
        <v>0</v>
      </c>
      <c r="I43" s="29"/>
      <c r="J43" s="41">
        <f>SUM(J44:J57)</f>
        <v>0</v>
      </c>
      <c r="K43" s="29"/>
      <c r="L43" s="41">
        <f>SUM(L44:L57)</f>
        <v>154</v>
      </c>
      <c r="M43" s="29"/>
      <c r="N43" s="41">
        <f>SUM(N44:N57)</f>
        <v>124</v>
      </c>
      <c r="O43" s="29"/>
      <c r="P43" s="41">
        <f>SUM(P44:P57)</f>
        <v>0</v>
      </c>
      <c r="Q43" s="31"/>
      <c r="R43" s="16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21"/>
      <c r="AD43" s="81"/>
      <c r="AE43" s="25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7">
        <f>SUM(AT44:AT57)</f>
        <v>0</v>
      </c>
      <c r="AU43" s="23">
        <f>SUM(AU46:AU57)</f>
        <v>0</v>
      </c>
      <c r="AV43" s="37"/>
      <c r="AW43" s="53"/>
      <c r="AX43" s="54"/>
      <c r="AY43" s="48">
        <f>SUM(AY44:AY57)</f>
        <v>0</v>
      </c>
      <c r="AZ43" s="54"/>
      <c r="BA43" s="54"/>
      <c r="BB43" s="54"/>
      <c r="BC43" s="54"/>
      <c r="BD43" s="54"/>
      <c r="BE43" s="54"/>
      <c r="BF43" s="54"/>
      <c r="BG43" s="54"/>
      <c r="BH43" s="55"/>
      <c r="BI43" s="81"/>
      <c r="BJ43" s="53"/>
      <c r="BK43" s="54"/>
      <c r="BL43" s="54"/>
      <c r="BM43" s="48">
        <f>SUM(BM44:BM57)</f>
        <v>0</v>
      </c>
      <c r="BN43" s="54"/>
      <c r="BO43" s="54"/>
      <c r="BP43" s="48">
        <f>SUM(BP44:BP57)</f>
        <v>83</v>
      </c>
      <c r="BQ43" s="54"/>
      <c r="BR43" s="54"/>
      <c r="BS43" s="48">
        <f>SUM(BS44:BS57)</f>
        <v>10</v>
      </c>
      <c r="BT43" s="54"/>
      <c r="BU43" s="48">
        <f>SUM(BU44:BU57)</f>
        <v>20</v>
      </c>
      <c r="BV43" s="54"/>
      <c r="BW43" s="54"/>
      <c r="BX43" s="48">
        <f>SUM(BX44:BX57)</f>
        <v>23</v>
      </c>
      <c r="BY43" s="54"/>
      <c r="BZ43" s="54"/>
      <c r="CA43" s="54"/>
      <c r="CB43" s="55"/>
      <c r="CC43" s="55"/>
      <c r="CD43" s="55"/>
      <c r="CE43" s="20">
        <f t="shared" si="20"/>
        <v>0</v>
      </c>
      <c r="CF43" s="20">
        <f>$BJ$10*BJ43+$BK$10*BK43+$BL$10*BL43+$BN$10*BN43+$BO$10*BO43+$BQ$10*BQ43+$BR$10*BR43+$BT$10*BT43+$BV$10*BV43+$BW$10*BW43+$BY$10*BY43+$BZ$10*BZ43+$CA$10*CA43</f>
        <v>0</v>
      </c>
      <c r="CG43" s="7">
        <f>SUM(CG44:CG57)</f>
        <v>136</v>
      </c>
      <c r="CH43" s="23">
        <f>SUM(CH44:CH57)</f>
        <v>136</v>
      </c>
      <c r="CI43" s="37"/>
      <c r="CJ43" s="50"/>
      <c r="CK43" s="15"/>
      <c r="CL43" s="48">
        <f>SUM(CL44:CL57)</f>
        <v>8</v>
      </c>
      <c r="CM43" s="15"/>
      <c r="CN43" s="15"/>
      <c r="CO43" s="15"/>
      <c r="CP43" s="15"/>
      <c r="CQ43" s="15"/>
      <c r="CR43" s="15"/>
      <c r="CS43" s="15"/>
      <c r="CT43" s="15"/>
      <c r="CU43" s="52"/>
      <c r="CV43" s="48">
        <f>SUM(CV44:CV57)</f>
        <v>10</v>
      </c>
      <c r="CW43" s="48">
        <v>154</v>
      </c>
      <c r="CX43" s="91"/>
      <c r="CY43" s="50"/>
      <c r="CZ43" s="15"/>
      <c r="DA43" s="48">
        <f>SUM(DA44:DA57)</f>
        <v>24</v>
      </c>
      <c r="DB43" s="15"/>
      <c r="DC43" s="15"/>
      <c r="DD43" s="48">
        <f>SUM(DD44:DD57)</f>
        <v>24</v>
      </c>
      <c r="DE43" s="15"/>
      <c r="DF43" s="48">
        <f>SUM(DF44:DF57)</f>
        <v>16</v>
      </c>
      <c r="DG43" s="15"/>
      <c r="DH43" s="48">
        <f>SUM(DH44:DH57)</f>
        <v>12</v>
      </c>
      <c r="DI43" s="15"/>
      <c r="DJ43" s="15"/>
      <c r="DK43" s="48">
        <f>SUM(DK44:DK57)</f>
        <v>24</v>
      </c>
      <c r="DL43" s="15"/>
      <c r="DM43" s="15"/>
      <c r="DN43" s="15"/>
      <c r="DO43" s="15"/>
      <c r="DP43" s="15"/>
      <c r="DQ43" s="15"/>
      <c r="DR43" s="15"/>
      <c r="DS43" s="15"/>
      <c r="DT43" s="10"/>
      <c r="DU43" s="48">
        <f>SUM(DU44:DU57)</f>
        <v>24</v>
      </c>
      <c r="DV43" s="48">
        <v>124</v>
      </c>
      <c r="DW43" s="20">
        <f t="shared" si="19"/>
        <v>0</v>
      </c>
      <c r="DX43" s="20">
        <f t="shared" si="7"/>
        <v>0</v>
      </c>
      <c r="DY43" s="7">
        <f>SUM(DY44:DY57)</f>
        <v>142</v>
      </c>
      <c r="DZ43" s="23">
        <f>SUM(DZ44:DZ57)</f>
        <v>142</v>
      </c>
      <c r="EA43" s="37"/>
    </row>
    <row r="44" spans="1:131" ht="12" customHeight="1">
      <c r="A44" s="18" t="s">
        <v>66</v>
      </c>
      <c r="B44" s="17" t="s">
        <v>109</v>
      </c>
      <c r="C44" s="56">
        <v>58</v>
      </c>
      <c r="D44" s="88">
        <v>6</v>
      </c>
      <c r="E44" s="34">
        <f aca="true" t="shared" si="21" ref="E44:E57">AU44+CH44+DZ44</f>
        <v>58</v>
      </c>
      <c r="F44" s="42">
        <f aca="true" t="shared" si="22" ref="F44:F57">AT44+CG44+DY44</f>
        <v>58</v>
      </c>
      <c r="G44" s="31"/>
      <c r="H44" s="40"/>
      <c r="I44" s="31"/>
      <c r="J44" s="40"/>
      <c r="K44" s="31"/>
      <c r="L44" s="31">
        <v>58</v>
      </c>
      <c r="M44" s="31"/>
      <c r="N44" s="89"/>
      <c r="O44" s="31"/>
      <c r="P44" s="41"/>
      <c r="Q44" s="31"/>
      <c r="R44" s="16">
        <f aca="true" t="shared" si="23" ref="R44:R57">SUM(H44:Q44)</f>
        <v>58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21"/>
      <c r="AD44" s="81"/>
      <c r="AE44" s="25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5"/>
      <c r="AR44" s="20">
        <f>$S$10*S44+$T$10*T44+$U$10*U44+$V$10*V44+$W$10*W44+$X$10*X44+$Y$10*Y44+$Z$10*Z44+$AA$10*AA44+$AB$10*AB44+$AC$10*AC44</f>
        <v>0</v>
      </c>
      <c r="AS44" s="20">
        <f>$AE$10*AE44+$AF$10*AF44+$AG$10*AG44+$AH$10*AH44+$AI$10*AI44+$AJ$10*AJ44+$AK$10*AK44+$AL$10*AL44+$AM$10*AM44+$AN$10*AN44+$AO$10*AO44+$AP$10*AP44+$AQ$10*AQ44</f>
        <v>0</v>
      </c>
      <c r="AT44" s="6">
        <f>SUM(AR44:AS44)</f>
        <v>0</v>
      </c>
      <c r="AU44" s="33"/>
      <c r="AV44" s="37"/>
      <c r="AW44" s="53"/>
      <c r="AX44" s="54"/>
      <c r="AY44" s="51"/>
      <c r="AZ44" s="54"/>
      <c r="BA44" s="54"/>
      <c r="BB44" s="54"/>
      <c r="BC44" s="54"/>
      <c r="BD44" s="54"/>
      <c r="BE44" s="54"/>
      <c r="BF44" s="54"/>
      <c r="BG44" s="54"/>
      <c r="BH44" s="55"/>
      <c r="BI44" s="81"/>
      <c r="BJ44" s="53"/>
      <c r="BK44" s="15"/>
      <c r="BL44" s="15"/>
      <c r="BM44" s="51"/>
      <c r="BN44" s="15">
        <v>12</v>
      </c>
      <c r="BO44" s="15">
        <v>10</v>
      </c>
      <c r="BP44" s="51">
        <v>58</v>
      </c>
      <c r="BQ44" s="15"/>
      <c r="BR44" s="15"/>
      <c r="BS44" s="51"/>
      <c r="BT44" s="15"/>
      <c r="BU44" s="51"/>
      <c r="BV44" s="15"/>
      <c r="BW44" s="15"/>
      <c r="BX44" s="51"/>
      <c r="BY44" s="15"/>
      <c r="BZ44" s="15"/>
      <c r="CA44" s="15"/>
      <c r="CB44" s="52"/>
      <c r="CC44" s="55"/>
      <c r="CD44" s="55"/>
      <c r="CE44" s="20">
        <f t="shared" si="20"/>
        <v>0</v>
      </c>
      <c r="CF44" s="20">
        <f aca="true" t="shared" si="24" ref="CF44:CF57">$BJ$10*BJ44+$BK$10*BK44+$BL$10*BL44+$BN$10*BN44+$BO$10*BO44+$BQ$10*BQ44+$BR$10*BR44+$BT$10*BT44+$BV$10*BV44+$BW$10*BW44+$BY$10*BY44+$BZ$10*BZ44+$CA$10*CA44+$CB$10*CB44+$CC$10*CC44+$CD$10*CD44</f>
        <v>58</v>
      </c>
      <c r="CG44" s="6">
        <f>SUM(CE44:CF44)</f>
        <v>58</v>
      </c>
      <c r="CH44" s="22">
        <v>58</v>
      </c>
      <c r="CI44" s="37">
        <f>CG44-CH44</f>
        <v>0</v>
      </c>
      <c r="CJ44" s="50"/>
      <c r="CK44" s="15"/>
      <c r="CL44" s="51"/>
      <c r="CM44" s="15"/>
      <c r="CN44" s="15"/>
      <c r="CO44" s="15"/>
      <c r="CP44" s="15"/>
      <c r="CQ44" s="15"/>
      <c r="CR44" s="15"/>
      <c r="CS44" s="15"/>
      <c r="CT44" s="15"/>
      <c r="CU44" s="52"/>
      <c r="CV44" s="51"/>
      <c r="CW44" s="93">
        <v>58</v>
      </c>
      <c r="CX44" s="91"/>
      <c r="CY44" s="50"/>
      <c r="CZ44" s="15"/>
      <c r="DA44" s="51"/>
      <c r="DB44" s="15"/>
      <c r="DC44" s="15"/>
      <c r="DD44" s="51"/>
      <c r="DE44" s="15"/>
      <c r="DF44" s="51"/>
      <c r="DG44" s="15"/>
      <c r="DH44" s="51"/>
      <c r="DI44" s="15"/>
      <c r="DJ44" s="15"/>
      <c r="DK44" s="51"/>
      <c r="DL44" s="15"/>
      <c r="DM44" s="15"/>
      <c r="DN44" s="15"/>
      <c r="DO44" s="15"/>
      <c r="DP44" s="15"/>
      <c r="DQ44" s="15"/>
      <c r="DR44" s="15"/>
      <c r="DS44" s="15"/>
      <c r="DT44" s="15"/>
      <c r="DU44" s="51"/>
      <c r="DV44" s="93"/>
      <c r="DW44" s="20">
        <f t="shared" si="19"/>
        <v>0</v>
      </c>
      <c r="DX44" s="20">
        <f t="shared" si="7"/>
        <v>0</v>
      </c>
      <c r="DY44" s="6">
        <f>SUM(DW44:DX44)</f>
        <v>0</v>
      </c>
      <c r="DZ44" s="33"/>
      <c r="EA44" s="37"/>
    </row>
    <row r="45" spans="1:131" ht="12" customHeight="1">
      <c r="A45" s="18" t="s">
        <v>67</v>
      </c>
      <c r="B45" s="17" t="s">
        <v>110</v>
      </c>
      <c r="C45" s="56">
        <v>8</v>
      </c>
      <c r="D45" s="88">
        <v>2</v>
      </c>
      <c r="E45" s="34">
        <f t="shared" si="21"/>
        <v>8</v>
      </c>
      <c r="F45" s="42">
        <f t="shared" si="22"/>
        <v>8</v>
      </c>
      <c r="G45" s="31"/>
      <c r="H45" s="40"/>
      <c r="I45" s="31"/>
      <c r="J45" s="40"/>
      <c r="K45" s="31"/>
      <c r="L45" s="31">
        <v>8</v>
      </c>
      <c r="M45" s="31"/>
      <c r="N45" s="89"/>
      <c r="O45" s="31"/>
      <c r="P45" s="41"/>
      <c r="Q45" s="31"/>
      <c r="R45" s="16">
        <f t="shared" si="23"/>
        <v>8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21"/>
      <c r="AD45" s="81"/>
      <c r="AE45" s="25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5"/>
      <c r="AR45" s="20">
        <f>$S$10*S45+$T$10*T45+$U$10*U45+$V$10*V45+$W$10*W45+$X$10*X45+$Y$10*Y45+$Z$10*Z45+$AA$10*AA45+$AB$10*AB45+$AC$10*AC45</f>
        <v>0</v>
      </c>
      <c r="AS45" s="20">
        <f>$AE$10*AE45+$AF$10*AF45+$AG$10*AG45+$AH$10*AH45+$AI$10*AI45+$AJ$10*AJ45+$AK$10*AK45+$AL$10*AL45+$AM$10*AM45+$AN$10*AN45+$AO$10*AO45+$AP$10*AP45+$AQ$10*AQ45</f>
        <v>0</v>
      </c>
      <c r="AT45" s="6">
        <f>SUM(AR45:AS45)</f>
        <v>0</v>
      </c>
      <c r="AU45" s="33"/>
      <c r="AV45" s="37"/>
      <c r="AW45" s="53"/>
      <c r="AX45" s="54"/>
      <c r="AY45" s="51"/>
      <c r="AZ45" s="54"/>
      <c r="BA45" s="54"/>
      <c r="BB45" s="54"/>
      <c r="BC45" s="54"/>
      <c r="BD45" s="54"/>
      <c r="BE45" s="54"/>
      <c r="BF45" s="54"/>
      <c r="BG45" s="54"/>
      <c r="BH45" s="55"/>
      <c r="BI45" s="81"/>
      <c r="BJ45" s="53"/>
      <c r="BK45" s="15"/>
      <c r="BL45" s="15"/>
      <c r="BM45" s="51"/>
      <c r="BN45" s="15">
        <v>2</v>
      </c>
      <c r="BO45" s="15"/>
      <c r="BP45" s="51">
        <v>8</v>
      </c>
      <c r="BQ45" s="15"/>
      <c r="BR45" s="15"/>
      <c r="BS45" s="51"/>
      <c r="BT45" s="15"/>
      <c r="BU45" s="51"/>
      <c r="BV45" s="15"/>
      <c r="BW45" s="15"/>
      <c r="BX45" s="51"/>
      <c r="BY45" s="15"/>
      <c r="BZ45" s="15"/>
      <c r="CA45" s="15"/>
      <c r="CB45" s="52"/>
      <c r="CC45" s="55"/>
      <c r="CD45" s="55"/>
      <c r="CE45" s="20">
        <f aca="true" t="shared" si="25" ref="CE45:CE56">$AW$10*AW45+$AX$10*AX45+$AZ$10*AZ45+$BA$10*BA45+$BB$10*BB45+$BC$10*BC45+$BD$10*BD45+$BE$10*BE45+$BF$10*BF45+$BG$10*BG45+$BH$10*BH45</f>
        <v>0</v>
      </c>
      <c r="CF45" s="20">
        <f t="shared" si="24"/>
        <v>8</v>
      </c>
      <c r="CG45" s="6">
        <f aca="true" t="shared" si="26" ref="CG45:CG56">SUM(CE45:CF45)</f>
        <v>8</v>
      </c>
      <c r="CH45" s="22">
        <v>8</v>
      </c>
      <c r="CI45" s="37">
        <f aca="true" t="shared" si="27" ref="CI45:CI56">CG45-CH45</f>
        <v>0</v>
      </c>
      <c r="CJ45" s="50"/>
      <c r="CK45" s="15"/>
      <c r="CL45" s="51"/>
      <c r="CM45" s="15"/>
      <c r="CN45" s="15"/>
      <c r="CO45" s="15"/>
      <c r="CP45" s="15"/>
      <c r="CQ45" s="15"/>
      <c r="CR45" s="15"/>
      <c r="CS45" s="15"/>
      <c r="CT45" s="15"/>
      <c r="CU45" s="52"/>
      <c r="CV45" s="51"/>
      <c r="CW45" s="93">
        <v>8</v>
      </c>
      <c r="CX45" s="91"/>
      <c r="CY45" s="50"/>
      <c r="CZ45" s="15"/>
      <c r="DA45" s="51"/>
      <c r="DB45" s="15"/>
      <c r="DC45" s="15"/>
      <c r="DD45" s="51"/>
      <c r="DE45" s="15"/>
      <c r="DF45" s="51"/>
      <c r="DG45" s="15"/>
      <c r="DH45" s="51"/>
      <c r="DI45" s="15"/>
      <c r="DJ45" s="15"/>
      <c r="DK45" s="51"/>
      <c r="DL45" s="15"/>
      <c r="DM45" s="15"/>
      <c r="DN45" s="15"/>
      <c r="DO45" s="15"/>
      <c r="DP45" s="15"/>
      <c r="DQ45" s="15"/>
      <c r="DR45" s="15"/>
      <c r="DS45" s="15"/>
      <c r="DT45" s="15"/>
      <c r="DU45" s="51"/>
      <c r="DV45" s="93"/>
      <c r="DW45" s="20">
        <f t="shared" si="19"/>
        <v>0</v>
      </c>
      <c r="DX45" s="20">
        <f t="shared" si="7"/>
        <v>0</v>
      </c>
      <c r="DY45" s="6">
        <f>SUM(DW45:DX45)</f>
        <v>0</v>
      </c>
      <c r="DZ45" s="33"/>
      <c r="EA45" s="37"/>
    </row>
    <row r="46" spans="1:131" ht="12" customHeight="1" thickBot="1">
      <c r="A46" s="18" t="s">
        <v>68</v>
      </c>
      <c r="B46" s="118" t="s">
        <v>111</v>
      </c>
      <c r="C46" s="119">
        <v>17</v>
      </c>
      <c r="D46" s="120"/>
      <c r="E46" s="121">
        <f t="shared" si="21"/>
        <v>17</v>
      </c>
      <c r="F46" s="122">
        <f t="shared" si="22"/>
        <v>17</v>
      </c>
      <c r="G46" s="123"/>
      <c r="H46" s="124"/>
      <c r="I46" s="123"/>
      <c r="J46" s="123"/>
      <c r="K46" s="123"/>
      <c r="L46" s="123">
        <v>17</v>
      </c>
      <c r="M46" s="123"/>
      <c r="N46" s="125"/>
      <c r="O46" s="123"/>
      <c r="P46" s="126"/>
      <c r="Q46" s="123"/>
      <c r="R46" s="127">
        <f t="shared" si="23"/>
        <v>17</v>
      </c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9"/>
      <c r="AD46" s="130"/>
      <c r="AE46" s="131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32"/>
      <c r="AR46" s="133">
        <f>$S$10*S46+$T$10*T46+$U$10*U46+$V$10*V46+$W$10*W46+$X$10*X46+$Y$10*Y46+$Z$10*Z46+$AA$10*AA46+$AB$10*AB46+$AC$10*AC46</f>
        <v>0</v>
      </c>
      <c r="AS46" s="133">
        <f>$AE$10*AE46+$AF$10*AF46+$AG$10*AG46+$AH$10*AH46+$AI$10*AI46+$AJ$10*AJ46+$AK$10*AK46+$AL$10*AL46+$AM$10*AM46+$AN$10*AN46+$AO$10*AO46+$AP$10*AP46+$AQ$10*AQ46</f>
        <v>0</v>
      </c>
      <c r="AT46" s="134">
        <f>SUM(AR46:AS46)</f>
        <v>0</v>
      </c>
      <c r="AU46" s="135"/>
      <c r="AV46" s="136"/>
      <c r="AW46" s="140"/>
      <c r="AX46" s="138"/>
      <c r="AY46" s="137"/>
      <c r="AZ46" s="138"/>
      <c r="BA46" s="138"/>
      <c r="BB46" s="138"/>
      <c r="BC46" s="138"/>
      <c r="BD46" s="138"/>
      <c r="BE46" s="138"/>
      <c r="BF46" s="138"/>
      <c r="BG46" s="138"/>
      <c r="BH46" s="139"/>
      <c r="BI46" s="130"/>
      <c r="BJ46" s="140"/>
      <c r="BK46" s="132"/>
      <c r="BL46" s="132"/>
      <c r="BM46" s="137"/>
      <c r="BN46" s="132">
        <v>3</v>
      </c>
      <c r="BO46" s="132">
        <v>5</v>
      </c>
      <c r="BP46" s="137">
        <v>17</v>
      </c>
      <c r="BQ46" s="132"/>
      <c r="BR46" s="132"/>
      <c r="BS46" s="137"/>
      <c r="BT46" s="132"/>
      <c r="BU46" s="137"/>
      <c r="BV46" s="132"/>
      <c r="BW46" s="132"/>
      <c r="BX46" s="137"/>
      <c r="BY46" s="132"/>
      <c r="BZ46" s="132"/>
      <c r="CA46" s="132"/>
      <c r="CB46" s="141"/>
      <c r="CC46" s="139"/>
      <c r="CD46" s="139"/>
      <c r="CE46" s="133">
        <f t="shared" si="25"/>
        <v>0</v>
      </c>
      <c r="CF46" s="133">
        <f t="shared" si="24"/>
        <v>17</v>
      </c>
      <c r="CG46" s="134">
        <f t="shared" si="26"/>
        <v>17</v>
      </c>
      <c r="CH46" s="142">
        <v>17</v>
      </c>
      <c r="CI46" s="136">
        <f t="shared" si="27"/>
        <v>0</v>
      </c>
      <c r="CJ46" s="143"/>
      <c r="CK46" s="132"/>
      <c r="CL46" s="137"/>
      <c r="CM46" s="132"/>
      <c r="CN46" s="132"/>
      <c r="CO46" s="132"/>
      <c r="CP46" s="132"/>
      <c r="CQ46" s="132"/>
      <c r="CR46" s="132"/>
      <c r="CS46" s="132"/>
      <c r="CT46" s="132"/>
      <c r="CU46" s="141"/>
      <c r="CV46" s="137"/>
      <c r="CW46" s="144">
        <v>17</v>
      </c>
      <c r="CX46" s="145"/>
      <c r="CY46" s="143"/>
      <c r="CZ46" s="132"/>
      <c r="DA46" s="137"/>
      <c r="DB46" s="132"/>
      <c r="DC46" s="132"/>
      <c r="DD46" s="137"/>
      <c r="DE46" s="132"/>
      <c r="DF46" s="137"/>
      <c r="DG46" s="132"/>
      <c r="DH46" s="137"/>
      <c r="DI46" s="132"/>
      <c r="DJ46" s="132"/>
      <c r="DK46" s="137"/>
      <c r="DL46" s="132"/>
      <c r="DM46" s="132"/>
      <c r="DN46" s="132"/>
      <c r="DO46" s="132"/>
      <c r="DP46" s="132"/>
      <c r="DQ46" s="132"/>
      <c r="DR46" s="132"/>
      <c r="DS46" s="132"/>
      <c r="DT46" s="132"/>
      <c r="DU46" s="137"/>
      <c r="DV46" s="144"/>
      <c r="DW46" s="133">
        <f t="shared" si="19"/>
        <v>0</v>
      </c>
      <c r="DX46" s="133">
        <f aca="true" t="shared" si="28" ref="DX46:DX64">$CY$10*CY46+$CZ$10*CZ46+$DB$10*DB46+$DC$10*DC46+$DE$10*DE46+$DG$10*DG46+$DI$10*DI46+$DJ$10*DJ46+$DL$10*DL46+$DM$10*DM46+$DN$10*DN46+$DO$10*DO46+$DP$10*DP46+$DQ$10*DQ46+$DR$10*DR46+$DS$10*DS46+$DT$10*DT46</f>
        <v>0</v>
      </c>
      <c r="DY46" s="134">
        <f>SUM(DW46:DX46)</f>
        <v>0</v>
      </c>
      <c r="DZ46" s="135"/>
      <c r="EA46" s="136"/>
    </row>
    <row r="47" spans="1:131" ht="12" customHeight="1">
      <c r="A47" s="18" t="s">
        <v>69</v>
      </c>
      <c r="B47" s="95" t="s">
        <v>103</v>
      </c>
      <c r="C47" s="96">
        <v>10</v>
      </c>
      <c r="D47" s="97"/>
      <c r="E47" s="98">
        <f t="shared" si="21"/>
        <v>10</v>
      </c>
      <c r="F47" s="99">
        <f t="shared" si="22"/>
        <v>10</v>
      </c>
      <c r="G47" s="100"/>
      <c r="H47" s="101"/>
      <c r="I47" s="100"/>
      <c r="J47" s="100"/>
      <c r="K47" s="100"/>
      <c r="L47" s="100">
        <v>10</v>
      </c>
      <c r="M47" s="100"/>
      <c r="N47" s="102"/>
      <c r="O47" s="100"/>
      <c r="P47" s="69"/>
      <c r="Q47" s="100"/>
      <c r="R47" s="68">
        <f t="shared" si="23"/>
        <v>10</v>
      </c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72"/>
      <c r="AD47" s="104"/>
      <c r="AE47" s="105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6"/>
      <c r="AR47" s="107">
        <f>$S$10*S47+$T$10*T47+$U$10*U47+$V$10*V47+$W$10*W47+$X$10*X47+$Y$10*Y47+$Z$10*Z47+$AA$10*AA47+$AB$10*AB47+$AC$10*AC47</f>
        <v>0</v>
      </c>
      <c r="AS47" s="107">
        <f>$AE$10*AE47+$AF$10*AF47+$AG$10*AG47+$AH$10*AH47+$AI$10*AI47+$AJ$10*AJ47+$AK$10*AK47+$AL$10*AL47+$AM$10*AM47+$AN$10*AN47+$AO$10*AO47+$AP$10*AP47+$AQ$10*AQ47</f>
        <v>0</v>
      </c>
      <c r="AT47" s="108">
        <f>SUM(AR47:AS47)</f>
        <v>0</v>
      </c>
      <c r="AU47" s="109"/>
      <c r="AV47" s="75"/>
      <c r="AW47" s="112"/>
      <c r="AX47" s="111"/>
      <c r="AY47" s="110"/>
      <c r="AZ47" s="111"/>
      <c r="BA47" s="111"/>
      <c r="BB47" s="111"/>
      <c r="BC47" s="111"/>
      <c r="BD47" s="111"/>
      <c r="BE47" s="111"/>
      <c r="BF47" s="111"/>
      <c r="BG47" s="111"/>
      <c r="BH47" s="90"/>
      <c r="BI47" s="104"/>
      <c r="BJ47" s="112"/>
      <c r="BK47" s="111"/>
      <c r="BL47" s="111"/>
      <c r="BM47" s="110"/>
      <c r="BN47" s="111"/>
      <c r="BO47" s="111"/>
      <c r="BP47" s="110"/>
      <c r="BQ47" s="111">
        <v>6</v>
      </c>
      <c r="BR47" s="111">
        <v>2</v>
      </c>
      <c r="BS47" s="148">
        <v>10</v>
      </c>
      <c r="BT47" s="111"/>
      <c r="BU47" s="110"/>
      <c r="BV47" s="111"/>
      <c r="BW47" s="111"/>
      <c r="BX47" s="110"/>
      <c r="BY47" s="111"/>
      <c r="BZ47" s="111"/>
      <c r="CA47" s="111"/>
      <c r="CB47" s="90"/>
      <c r="CC47" s="90"/>
      <c r="CD47" s="90"/>
      <c r="CE47" s="107">
        <f t="shared" si="25"/>
        <v>0</v>
      </c>
      <c r="CF47" s="107">
        <f t="shared" si="24"/>
        <v>10</v>
      </c>
      <c r="CG47" s="108">
        <f t="shared" si="26"/>
        <v>10</v>
      </c>
      <c r="CH47" s="113">
        <v>10</v>
      </c>
      <c r="CI47" s="75">
        <f t="shared" si="27"/>
        <v>0</v>
      </c>
      <c r="CJ47" s="114"/>
      <c r="CK47" s="106"/>
      <c r="CL47" s="110"/>
      <c r="CM47" s="106"/>
      <c r="CN47" s="106"/>
      <c r="CO47" s="106"/>
      <c r="CP47" s="106"/>
      <c r="CQ47" s="106"/>
      <c r="CR47" s="106"/>
      <c r="CS47" s="106"/>
      <c r="CT47" s="106"/>
      <c r="CU47" s="115"/>
      <c r="CV47" s="110"/>
      <c r="CW47" s="116">
        <v>10</v>
      </c>
      <c r="CX47" s="117"/>
      <c r="CY47" s="114"/>
      <c r="CZ47" s="106"/>
      <c r="DA47" s="110"/>
      <c r="DB47" s="106"/>
      <c r="DC47" s="106"/>
      <c r="DD47" s="110"/>
      <c r="DE47" s="106"/>
      <c r="DF47" s="110"/>
      <c r="DG47" s="106"/>
      <c r="DH47" s="110"/>
      <c r="DI47" s="106"/>
      <c r="DJ47" s="106"/>
      <c r="DK47" s="110"/>
      <c r="DL47" s="106"/>
      <c r="DM47" s="106"/>
      <c r="DN47" s="106"/>
      <c r="DO47" s="106"/>
      <c r="DP47" s="106"/>
      <c r="DQ47" s="106"/>
      <c r="DR47" s="106"/>
      <c r="DS47" s="106"/>
      <c r="DT47" s="106"/>
      <c r="DU47" s="110"/>
      <c r="DV47" s="116"/>
      <c r="DW47" s="107">
        <f t="shared" si="19"/>
        <v>0</v>
      </c>
      <c r="DX47" s="107">
        <f t="shared" si="28"/>
        <v>0</v>
      </c>
      <c r="DY47" s="108">
        <f>SUM(DW47:DX47)</f>
        <v>0</v>
      </c>
      <c r="DZ47" s="109"/>
      <c r="EA47" s="75"/>
    </row>
    <row r="48" spans="1:131" ht="24" customHeight="1">
      <c r="A48" s="18" t="s">
        <v>70</v>
      </c>
      <c r="B48" s="43" t="s">
        <v>104</v>
      </c>
      <c r="C48" s="56">
        <v>20</v>
      </c>
      <c r="D48" s="88"/>
      <c r="E48" s="34">
        <f t="shared" si="21"/>
        <v>20</v>
      </c>
      <c r="F48" s="42">
        <f t="shared" si="22"/>
        <v>20</v>
      </c>
      <c r="G48" s="31"/>
      <c r="H48" s="40"/>
      <c r="I48" s="31"/>
      <c r="J48" s="31"/>
      <c r="K48" s="31"/>
      <c r="L48" s="31">
        <v>20</v>
      </c>
      <c r="M48" s="31"/>
      <c r="N48" s="49"/>
      <c r="O48" s="31"/>
      <c r="P48" s="29"/>
      <c r="Q48" s="31"/>
      <c r="R48" s="16">
        <f t="shared" si="23"/>
        <v>20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21"/>
      <c r="AD48" s="81"/>
      <c r="AE48" s="25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5"/>
      <c r="AR48" s="20">
        <f aca="true" t="shared" si="29" ref="AR48:AR57">$S$10*S48+$T$10*T48+$U$10*U48+$V$10*V48+$W$10*W48+$X$10*X48+$Y$10*Y48+$Z$10*Z48+$AA$10*AA48+$AB$10*AB48+$AC$10*AC48</f>
        <v>0</v>
      </c>
      <c r="AS48" s="20">
        <f aca="true" t="shared" si="30" ref="AS48:AS57">$AE$10*AE48+$AF$10*AF48+$AG$10*AG48+$AH$10*AH48+$AI$10*AI48+$AJ$10*AJ48+$AK$10*AK48+$AL$10*AL48+$AM$10*AM48+$AN$10*AN48+$AO$10*AO48+$AP$10*AP48+$AQ$10*AQ48</f>
        <v>0</v>
      </c>
      <c r="AT48" s="6">
        <f aca="true" t="shared" si="31" ref="AT48:AT57">SUM(AR48:AS48)</f>
        <v>0</v>
      </c>
      <c r="AU48" s="33"/>
      <c r="AV48" s="37"/>
      <c r="AW48" s="53"/>
      <c r="AX48" s="54"/>
      <c r="AY48" s="51"/>
      <c r="AZ48" s="54"/>
      <c r="BA48" s="54"/>
      <c r="BB48" s="54"/>
      <c r="BC48" s="54"/>
      <c r="BD48" s="54"/>
      <c r="BE48" s="54"/>
      <c r="BF48" s="54"/>
      <c r="BG48" s="54"/>
      <c r="BH48" s="55"/>
      <c r="BI48" s="81"/>
      <c r="BJ48" s="53"/>
      <c r="BK48" s="54"/>
      <c r="BL48" s="54"/>
      <c r="BM48" s="51"/>
      <c r="BN48" s="54"/>
      <c r="BO48" s="54"/>
      <c r="BP48" s="51"/>
      <c r="BQ48" s="54"/>
      <c r="BR48" s="54"/>
      <c r="BS48" s="51"/>
      <c r="BT48" s="54">
        <v>5</v>
      </c>
      <c r="BU48" s="48">
        <v>20</v>
      </c>
      <c r="BV48" s="54"/>
      <c r="BW48" s="54"/>
      <c r="BX48" s="51"/>
      <c r="BY48" s="54"/>
      <c r="BZ48" s="54"/>
      <c r="CA48" s="54"/>
      <c r="CB48" s="55"/>
      <c r="CC48" s="55"/>
      <c r="CD48" s="55"/>
      <c r="CE48" s="20">
        <f t="shared" si="25"/>
        <v>0</v>
      </c>
      <c r="CF48" s="20">
        <f t="shared" si="24"/>
        <v>20</v>
      </c>
      <c r="CG48" s="6">
        <f t="shared" si="26"/>
        <v>20</v>
      </c>
      <c r="CH48" s="22">
        <v>20</v>
      </c>
      <c r="CI48" s="37">
        <f t="shared" si="27"/>
        <v>0</v>
      </c>
      <c r="CJ48" s="50"/>
      <c r="CK48" s="15"/>
      <c r="CL48" s="51"/>
      <c r="CM48" s="15"/>
      <c r="CN48" s="15"/>
      <c r="CO48" s="15"/>
      <c r="CP48" s="15"/>
      <c r="CQ48" s="15"/>
      <c r="CR48" s="15"/>
      <c r="CS48" s="15"/>
      <c r="CT48" s="15"/>
      <c r="CU48" s="52"/>
      <c r="CV48" s="51"/>
      <c r="CW48" s="93">
        <v>20</v>
      </c>
      <c r="CX48" s="91"/>
      <c r="CY48" s="50"/>
      <c r="CZ48" s="15"/>
      <c r="DA48" s="51"/>
      <c r="DB48" s="15"/>
      <c r="DC48" s="15"/>
      <c r="DD48" s="51"/>
      <c r="DE48" s="15"/>
      <c r="DF48" s="51"/>
      <c r="DG48" s="15"/>
      <c r="DH48" s="51"/>
      <c r="DI48" s="15"/>
      <c r="DJ48" s="15"/>
      <c r="DK48" s="51"/>
      <c r="DL48" s="15"/>
      <c r="DM48" s="15"/>
      <c r="DN48" s="15"/>
      <c r="DO48" s="15"/>
      <c r="DP48" s="15"/>
      <c r="DQ48" s="15"/>
      <c r="DR48" s="15"/>
      <c r="DS48" s="15"/>
      <c r="DT48" s="15"/>
      <c r="DU48" s="51"/>
      <c r="DV48" s="93"/>
      <c r="DW48" s="20">
        <f t="shared" si="19"/>
        <v>0</v>
      </c>
      <c r="DX48" s="20">
        <f t="shared" si="28"/>
        <v>0</v>
      </c>
      <c r="DY48" s="6">
        <f>SUM(DW48:DX48)</f>
        <v>0</v>
      </c>
      <c r="DZ48" s="33"/>
      <c r="EA48" s="37"/>
    </row>
    <row r="49" spans="1:131" ht="24" customHeight="1">
      <c r="A49" s="18" t="s">
        <v>93</v>
      </c>
      <c r="B49" s="43" t="s">
        <v>105</v>
      </c>
      <c r="C49" s="56">
        <v>23</v>
      </c>
      <c r="D49" s="88"/>
      <c r="E49" s="34">
        <f t="shared" si="21"/>
        <v>23</v>
      </c>
      <c r="F49" s="42">
        <f t="shared" si="22"/>
        <v>23</v>
      </c>
      <c r="G49" s="31"/>
      <c r="H49" s="40"/>
      <c r="I49" s="31"/>
      <c r="J49" s="31"/>
      <c r="K49" s="31"/>
      <c r="L49" s="31">
        <v>23</v>
      </c>
      <c r="M49" s="31"/>
      <c r="N49" s="49"/>
      <c r="O49" s="31"/>
      <c r="P49" s="29"/>
      <c r="Q49" s="31"/>
      <c r="R49" s="16">
        <f t="shared" si="23"/>
        <v>23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21"/>
      <c r="AD49" s="81"/>
      <c r="AE49" s="25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5"/>
      <c r="AR49" s="20">
        <f t="shared" si="29"/>
        <v>0</v>
      </c>
      <c r="AS49" s="20">
        <f t="shared" si="30"/>
        <v>0</v>
      </c>
      <c r="AT49" s="6">
        <f t="shared" si="31"/>
        <v>0</v>
      </c>
      <c r="AU49" s="33"/>
      <c r="AV49" s="37"/>
      <c r="AW49" s="53"/>
      <c r="AX49" s="54"/>
      <c r="AY49" s="51"/>
      <c r="AZ49" s="54"/>
      <c r="BA49" s="54"/>
      <c r="BB49" s="54"/>
      <c r="BC49" s="54"/>
      <c r="BD49" s="54"/>
      <c r="BE49" s="54"/>
      <c r="BF49" s="54"/>
      <c r="BG49" s="54"/>
      <c r="BH49" s="55"/>
      <c r="BI49" s="81"/>
      <c r="BJ49" s="53"/>
      <c r="BK49" s="54"/>
      <c r="BL49" s="54"/>
      <c r="BM49" s="51"/>
      <c r="BN49" s="54"/>
      <c r="BO49" s="54"/>
      <c r="BP49" s="51"/>
      <c r="BQ49" s="54"/>
      <c r="BR49" s="54"/>
      <c r="BS49" s="51"/>
      <c r="BT49" s="54"/>
      <c r="BU49" s="51"/>
      <c r="BV49" s="54">
        <v>10</v>
      </c>
      <c r="BW49" s="54">
        <v>3</v>
      </c>
      <c r="BX49" s="48">
        <v>23</v>
      </c>
      <c r="BY49" s="54"/>
      <c r="BZ49" s="54"/>
      <c r="CA49" s="54"/>
      <c r="CB49" s="55"/>
      <c r="CC49" s="55"/>
      <c r="CD49" s="55"/>
      <c r="CE49" s="20">
        <f t="shared" si="25"/>
        <v>0</v>
      </c>
      <c r="CF49" s="20">
        <f t="shared" si="24"/>
        <v>23</v>
      </c>
      <c r="CG49" s="6">
        <f t="shared" si="26"/>
        <v>23</v>
      </c>
      <c r="CH49" s="22">
        <v>23</v>
      </c>
      <c r="CI49" s="37">
        <f t="shared" si="27"/>
        <v>0</v>
      </c>
      <c r="CJ49" s="50"/>
      <c r="CK49" s="15"/>
      <c r="CL49" s="51"/>
      <c r="CM49" s="15"/>
      <c r="CN49" s="15"/>
      <c r="CO49" s="15"/>
      <c r="CP49" s="15"/>
      <c r="CQ49" s="15"/>
      <c r="CR49" s="15"/>
      <c r="CS49" s="15"/>
      <c r="CT49" s="15"/>
      <c r="CU49" s="52"/>
      <c r="CV49" s="51"/>
      <c r="CW49" s="93">
        <v>23</v>
      </c>
      <c r="CX49" s="91"/>
      <c r="CY49" s="50"/>
      <c r="CZ49" s="15"/>
      <c r="DA49" s="51"/>
      <c r="DB49" s="15"/>
      <c r="DC49" s="15"/>
      <c r="DD49" s="51"/>
      <c r="DE49" s="15"/>
      <c r="DF49" s="51"/>
      <c r="DG49" s="15"/>
      <c r="DH49" s="51"/>
      <c r="DI49" s="15"/>
      <c r="DJ49" s="15"/>
      <c r="DK49" s="51"/>
      <c r="DL49" s="15"/>
      <c r="DM49" s="15"/>
      <c r="DN49" s="15"/>
      <c r="DO49" s="15"/>
      <c r="DP49" s="15"/>
      <c r="DQ49" s="15"/>
      <c r="DR49" s="15"/>
      <c r="DS49" s="15"/>
      <c r="DT49" s="15"/>
      <c r="DU49" s="51"/>
      <c r="DV49" s="93"/>
      <c r="DW49" s="20">
        <f t="shared" si="19"/>
        <v>0</v>
      </c>
      <c r="DX49" s="20">
        <f t="shared" si="28"/>
        <v>0</v>
      </c>
      <c r="DY49" s="6">
        <f aca="true" t="shared" si="32" ref="DY49:DY57">SUM(DW49:DX49)</f>
        <v>0</v>
      </c>
      <c r="DZ49" s="33"/>
      <c r="EA49" s="37"/>
    </row>
    <row r="50" spans="1:131" ht="12" customHeight="1">
      <c r="A50" s="18" t="s">
        <v>94</v>
      </c>
      <c r="B50" s="43" t="s">
        <v>106</v>
      </c>
      <c r="C50" s="56">
        <v>8</v>
      </c>
      <c r="D50" s="88">
        <v>1</v>
      </c>
      <c r="E50" s="34">
        <f t="shared" si="21"/>
        <v>8</v>
      </c>
      <c r="F50" s="42">
        <f t="shared" si="22"/>
        <v>8</v>
      </c>
      <c r="G50" s="31"/>
      <c r="H50" s="40"/>
      <c r="I50" s="31"/>
      <c r="J50" s="31"/>
      <c r="K50" s="31"/>
      <c r="L50" s="31">
        <v>8</v>
      </c>
      <c r="M50" s="31"/>
      <c r="N50" s="49"/>
      <c r="O50" s="31"/>
      <c r="P50" s="29"/>
      <c r="Q50" s="31"/>
      <c r="R50" s="16">
        <f t="shared" si="23"/>
        <v>8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21"/>
      <c r="AD50" s="81"/>
      <c r="AE50" s="25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5"/>
      <c r="AR50" s="20">
        <f t="shared" si="29"/>
        <v>0</v>
      </c>
      <c r="AS50" s="20">
        <f t="shared" si="30"/>
        <v>0</v>
      </c>
      <c r="AT50" s="6">
        <f t="shared" si="31"/>
        <v>0</v>
      </c>
      <c r="AU50" s="33"/>
      <c r="AV50" s="37"/>
      <c r="AW50" s="53"/>
      <c r="AX50" s="54"/>
      <c r="AY50" s="51"/>
      <c r="AZ50" s="54"/>
      <c r="BA50" s="54"/>
      <c r="BB50" s="54"/>
      <c r="BC50" s="54"/>
      <c r="BD50" s="54"/>
      <c r="BE50" s="54"/>
      <c r="BF50" s="54"/>
      <c r="BG50" s="54"/>
      <c r="BH50" s="55"/>
      <c r="BI50" s="81"/>
      <c r="BJ50" s="53"/>
      <c r="BK50" s="54"/>
      <c r="BL50" s="54"/>
      <c r="BM50" s="51"/>
      <c r="BN50" s="54"/>
      <c r="BO50" s="54"/>
      <c r="BP50" s="51"/>
      <c r="BQ50" s="54"/>
      <c r="BR50" s="54"/>
      <c r="BS50" s="51"/>
      <c r="BT50" s="54"/>
      <c r="BU50" s="51"/>
      <c r="BV50" s="54"/>
      <c r="BW50" s="54"/>
      <c r="BX50" s="51"/>
      <c r="BY50" s="54"/>
      <c r="BZ50" s="54"/>
      <c r="CA50" s="54"/>
      <c r="CB50" s="55"/>
      <c r="CC50" s="55"/>
      <c r="CD50" s="55"/>
      <c r="CE50" s="20">
        <f t="shared" si="25"/>
        <v>0</v>
      </c>
      <c r="CF50" s="20">
        <f t="shared" si="24"/>
        <v>0</v>
      </c>
      <c r="CG50" s="6">
        <f t="shared" si="26"/>
        <v>0</v>
      </c>
      <c r="CH50" s="22"/>
      <c r="CI50" s="37">
        <f t="shared" si="27"/>
        <v>0</v>
      </c>
      <c r="CJ50" s="50">
        <v>4</v>
      </c>
      <c r="CK50" s="15">
        <v>2</v>
      </c>
      <c r="CL50" s="48">
        <v>8</v>
      </c>
      <c r="CM50" s="15"/>
      <c r="CN50" s="15"/>
      <c r="CO50" s="15"/>
      <c r="CP50" s="15"/>
      <c r="CQ50" s="15"/>
      <c r="CR50" s="15"/>
      <c r="CS50" s="15"/>
      <c r="CT50" s="15"/>
      <c r="CU50" s="52"/>
      <c r="CV50" s="51"/>
      <c r="CW50" s="93">
        <v>8</v>
      </c>
      <c r="CX50" s="91"/>
      <c r="CY50" s="50"/>
      <c r="CZ50" s="15"/>
      <c r="DA50" s="51"/>
      <c r="DB50" s="15"/>
      <c r="DC50" s="15"/>
      <c r="DD50" s="51"/>
      <c r="DE50" s="15"/>
      <c r="DF50" s="51"/>
      <c r="DG50" s="15"/>
      <c r="DH50" s="51"/>
      <c r="DI50" s="15"/>
      <c r="DJ50" s="15"/>
      <c r="DK50" s="51"/>
      <c r="DL50" s="15"/>
      <c r="DM50" s="15"/>
      <c r="DN50" s="15"/>
      <c r="DO50" s="15"/>
      <c r="DP50" s="15"/>
      <c r="DQ50" s="15"/>
      <c r="DR50" s="15"/>
      <c r="DS50" s="15"/>
      <c r="DT50" s="15"/>
      <c r="DU50" s="51"/>
      <c r="DV50" s="93"/>
      <c r="DW50" s="20">
        <f t="shared" si="19"/>
        <v>8</v>
      </c>
      <c r="DX50" s="20">
        <f t="shared" si="28"/>
        <v>0</v>
      </c>
      <c r="DY50" s="6">
        <f t="shared" si="32"/>
        <v>8</v>
      </c>
      <c r="DZ50" s="33">
        <v>8</v>
      </c>
      <c r="EA50" s="37"/>
    </row>
    <row r="51" spans="1:131" ht="24" customHeight="1">
      <c r="A51" s="18" t="s">
        <v>95</v>
      </c>
      <c r="B51" s="43" t="s">
        <v>107</v>
      </c>
      <c r="C51" s="56">
        <v>10</v>
      </c>
      <c r="D51" s="88"/>
      <c r="E51" s="34">
        <f t="shared" si="21"/>
        <v>10</v>
      </c>
      <c r="F51" s="42">
        <f t="shared" si="22"/>
        <v>10</v>
      </c>
      <c r="G51" s="31"/>
      <c r="H51" s="40"/>
      <c r="I51" s="31"/>
      <c r="J51" s="31"/>
      <c r="K51" s="31"/>
      <c r="L51" s="31">
        <v>10</v>
      </c>
      <c r="M51" s="31"/>
      <c r="N51" s="49"/>
      <c r="O51" s="31"/>
      <c r="P51" s="29"/>
      <c r="Q51" s="31"/>
      <c r="R51" s="16">
        <f t="shared" si="23"/>
        <v>10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21"/>
      <c r="AD51" s="81"/>
      <c r="AE51" s="25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5"/>
      <c r="AR51" s="20">
        <f t="shared" si="29"/>
        <v>0</v>
      </c>
      <c r="AS51" s="20">
        <f t="shared" si="30"/>
        <v>0</v>
      </c>
      <c r="AT51" s="6">
        <f t="shared" si="31"/>
        <v>0</v>
      </c>
      <c r="AU51" s="33"/>
      <c r="AV51" s="37"/>
      <c r="AW51" s="53"/>
      <c r="AX51" s="54"/>
      <c r="AY51" s="51"/>
      <c r="AZ51" s="54"/>
      <c r="BA51" s="54"/>
      <c r="BB51" s="54"/>
      <c r="BC51" s="54"/>
      <c r="BD51" s="54"/>
      <c r="BE51" s="54"/>
      <c r="BF51" s="54"/>
      <c r="BG51" s="54"/>
      <c r="BH51" s="55"/>
      <c r="BI51" s="81"/>
      <c r="BJ51" s="53"/>
      <c r="BK51" s="54"/>
      <c r="BL51" s="54"/>
      <c r="BM51" s="51"/>
      <c r="BN51" s="54"/>
      <c r="BO51" s="54"/>
      <c r="BP51" s="51"/>
      <c r="BQ51" s="54"/>
      <c r="BR51" s="54"/>
      <c r="BS51" s="51"/>
      <c r="BT51" s="54"/>
      <c r="BU51" s="51"/>
      <c r="BV51" s="54"/>
      <c r="BW51" s="54"/>
      <c r="BX51" s="51"/>
      <c r="BY51" s="54"/>
      <c r="BZ51" s="54"/>
      <c r="CA51" s="54"/>
      <c r="CB51" s="55"/>
      <c r="CC51" s="55"/>
      <c r="CD51" s="55"/>
      <c r="CE51" s="20">
        <f t="shared" si="25"/>
        <v>0</v>
      </c>
      <c r="CF51" s="20">
        <f t="shared" si="24"/>
        <v>0</v>
      </c>
      <c r="CG51" s="6">
        <f t="shared" si="26"/>
        <v>0</v>
      </c>
      <c r="CH51" s="22"/>
      <c r="CI51" s="37">
        <f t="shared" si="27"/>
        <v>0</v>
      </c>
      <c r="CJ51" s="50"/>
      <c r="CK51" s="15"/>
      <c r="CL51" s="51"/>
      <c r="CM51" s="15">
        <v>5</v>
      </c>
      <c r="CN51" s="15"/>
      <c r="CO51" s="15"/>
      <c r="CP51" s="15"/>
      <c r="CQ51" s="15"/>
      <c r="CR51" s="15"/>
      <c r="CS51" s="15"/>
      <c r="CT51" s="15"/>
      <c r="CU51" s="52"/>
      <c r="CV51" s="51">
        <v>10</v>
      </c>
      <c r="CW51" s="93">
        <v>10</v>
      </c>
      <c r="CX51" s="91"/>
      <c r="CY51" s="50"/>
      <c r="CZ51" s="15"/>
      <c r="DA51" s="51"/>
      <c r="DB51" s="15"/>
      <c r="DC51" s="15"/>
      <c r="DD51" s="51"/>
      <c r="DE51" s="15"/>
      <c r="DF51" s="51"/>
      <c r="DG51" s="15"/>
      <c r="DH51" s="51"/>
      <c r="DI51" s="15"/>
      <c r="DJ51" s="15"/>
      <c r="DK51" s="51"/>
      <c r="DL51" s="15"/>
      <c r="DM51" s="15"/>
      <c r="DN51" s="15"/>
      <c r="DO51" s="15"/>
      <c r="DP51" s="15"/>
      <c r="DQ51" s="15"/>
      <c r="DR51" s="15"/>
      <c r="DS51" s="15"/>
      <c r="DT51" s="15"/>
      <c r="DU51" s="51"/>
      <c r="DV51" s="93"/>
      <c r="DW51" s="20">
        <f t="shared" si="19"/>
        <v>10</v>
      </c>
      <c r="DX51" s="20">
        <f t="shared" si="28"/>
        <v>0</v>
      </c>
      <c r="DY51" s="6">
        <f t="shared" si="32"/>
        <v>10</v>
      </c>
      <c r="DZ51" s="33">
        <v>10</v>
      </c>
      <c r="EA51" s="37"/>
    </row>
    <row r="52" spans="1:131" ht="12" customHeight="1">
      <c r="A52" s="18" t="s">
        <v>96</v>
      </c>
      <c r="B52" s="43" t="s">
        <v>112</v>
      </c>
      <c r="C52" s="56">
        <v>24</v>
      </c>
      <c r="D52" s="88"/>
      <c r="E52" s="34">
        <f t="shared" si="21"/>
        <v>24</v>
      </c>
      <c r="F52" s="42">
        <f t="shared" si="22"/>
        <v>24</v>
      </c>
      <c r="G52" s="31"/>
      <c r="H52" s="40"/>
      <c r="I52" s="31"/>
      <c r="J52" s="31"/>
      <c r="K52" s="31"/>
      <c r="L52" s="31"/>
      <c r="M52" s="31"/>
      <c r="N52" s="49">
        <v>24</v>
      </c>
      <c r="O52" s="31"/>
      <c r="P52" s="29"/>
      <c r="Q52" s="31"/>
      <c r="R52" s="16">
        <f t="shared" si="23"/>
        <v>24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21"/>
      <c r="AD52" s="81"/>
      <c r="AE52" s="25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5"/>
      <c r="AR52" s="20">
        <f t="shared" si="29"/>
        <v>0</v>
      </c>
      <c r="AS52" s="20">
        <f t="shared" si="30"/>
        <v>0</v>
      </c>
      <c r="AT52" s="6">
        <f t="shared" si="31"/>
        <v>0</v>
      </c>
      <c r="AU52" s="33"/>
      <c r="AV52" s="37"/>
      <c r="AW52" s="53"/>
      <c r="AX52" s="54"/>
      <c r="AY52" s="51"/>
      <c r="AZ52" s="54"/>
      <c r="BA52" s="54"/>
      <c r="BB52" s="54"/>
      <c r="BC52" s="54"/>
      <c r="BD52" s="54"/>
      <c r="BE52" s="54"/>
      <c r="BF52" s="54"/>
      <c r="BG52" s="54"/>
      <c r="BH52" s="55"/>
      <c r="BI52" s="81"/>
      <c r="BJ52" s="53"/>
      <c r="BK52" s="54"/>
      <c r="BL52" s="54"/>
      <c r="BM52" s="51"/>
      <c r="BN52" s="54"/>
      <c r="BO52" s="54"/>
      <c r="BP52" s="51"/>
      <c r="BQ52" s="54"/>
      <c r="BR52" s="54"/>
      <c r="BS52" s="51"/>
      <c r="BT52" s="54"/>
      <c r="BU52" s="51"/>
      <c r="BV52" s="54"/>
      <c r="BW52" s="54"/>
      <c r="BX52" s="51"/>
      <c r="BY52" s="54"/>
      <c r="BZ52" s="54"/>
      <c r="CA52" s="54"/>
      <c r="CB52" s="55"/>
      <c r="CC52" s="55"/>
      <c r="CD52" s="55"/>
      <c r="CE52" s="20">
        <f t="shared" si="25"/>
        <v>0</v>
      </c>
      <c r="CF52" s="20">
        <f t="shared" si="24"/>
        <v>0</v>
      </c>
      <c r="CG52" s="6">
        <f t="shared" si="26"/>
        <v>0</v>
      </c>
      <c r="CH52" s="22"/>
      <c r="CI52" s="37">
        <f t="shared" si="27"/>
        <v>0</v>
      </c>
      <c r="CJ52" s="50"/>
      <c r="CK52" s="15"/>
      <c r="CL52" s="51"/>
      <c r="CM52" s="15"/>
      <c r="CN52" s="15"/>
      <c r="CO52" s="15"/>
      <c r="CP52" s="15"/>
      <c r="CQ52" s="15"/>
      <c r="CR52" s="15"/>
      <c r="CS52" s="15"/>
      <c r="CT52" s="15"/>
      <c r="CU52" s="52"/>
      <c r="CV52" s="51"/>
      <c r="CW52" s="93">
        <v>0</v>
      </c>
      <c r="CX52" s="91"/>
      <c r="CY52" s="50">
        <v>7</v>
      </c>
      <c r="CZ52" s="15">
        <v>3</v>
      </c>
      <c r="DA52" s="48">
        <v>24</v>
      </c>
      <c r="DB52" s="15"/>
      <c r="DC52" s="15"/>
      <c r="DD52" s="51"/>
      <c r="DE52" s="15"/>
      <c r="DF52" s="51"/>
      <c r="DG52" s="15"/>
      <c r="DH52" s="51"/>
      <c r="DI52" s="15"/>
      <c r="DJ52" s="15"/>
      <c r="DK52" s="51"/>
      <c r="DL52" s="15"/>
      <c r="DM52" s="15"/>
      <c r="DN52" s="15"/>
      <c r="DO52" s="15"/>
      <c r="DP52" s="15"/>
      <c r="DQ52" s="15"/>
      <c r="DR52" s="15"/>
      <c r="DS52" s="15"/>
      <c r="DT52" s="15"/>
      <c r="DU52" s="51"/>
      <c r="DV52" s="93">
        <v>24</v>
      </c>
      <c r="DW52" s="20">
        <f t="shared" si="19"/>
        <v>0</v>
      </c>
      <c r="DX52" s="20">
        <f t="shared" si="28"/>
        <v>24</v>
      </c>
      <c r="DY52" s="6">
        <f t="shared" si="32"/>
        <v>24</v>
      </c>
      <c r="DZ52" s="33">
        <v>24</v>
      </c>
      <c r="EA52" s="37"/>
    </row>
    <row r="53" spans="1:131" ht="24" customHeight="1">
      <c r="A53" s="18" t="s">
        <v>97</v>
      </c>
      <c r="B53" s="43" t="s">
        <v>113</v>
      </c>
      <c r="C53" s="56">
        <v>24</v>
      </c>
      <c r="D53" s="88"/>
      <c r="E53" s="34">
        <f t="shared" si="21"/>
        <v>24</v>
      </c>
      <c r="F53" s="42">
        <f t="shared" si="22"/>
        <v>24</v>
      </c>
      <c r="G53" s="31"/>
      <c r="H53" s="40"/>
      <c r="I53" s="31"/>
      <c r="J53" s="31"/>
      <c r="K53" s="31"/>
      <c r="L53" s="31"/>
      <c r="M53" s="31"/>
      <c r="N53" s="49">
        <v>24</v>
      </c>
      <c r="O53" s="31"/>
      <c r="P53" s="29"/>
      <c r="Q53" s="31"/>
      <c r="R53" s="16">
        <f t="shared" si="23"/>
        <v>24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21"/>
      <c r="AD53" s="81"/>
      <c r="AE53" s="25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5"/>
      <c r="AR53" s="20">
        <f t="shared" si="29"/>
        <v>0</v>
      </c>
      <c r="AS53" s="20">
        <f t="shared" si="30"/>
        <v>0</v>
      </c>
      <c r="AT53" s="6">
        <f t="shared" si="31"/>
        <v>0</v>
      </c>
      <c r="AU53" s="33"/>
      <c r="AV53" s="37"/>
      <c r="AW53" s="53"/>
      <c r="AX53" s="54"/>
      <c r="AY53" s="51"/>
      <c r="AZ53" s="54"/>
      <c r="BA53" s="54"/>
      <c r="BB53" s="54"/>
      <c r="BC53" s="54"/>
      <c r="BD53" s="54"/>
      <c r="BE53" s="54"/>
      <c r="BF53" s="54"/>
      <c r="BG53" s="54"/>
      <c r="BH53" s="55"/>
      <c r="BI53" s="81"/>
      <c r="BJ53" s="53"/>
      <c r="BK53" s="54"/>
      <c r="BL53" s="54"/>
      <c r="BM53" s="51"/>
      <c r="BN53" s="54"/>
      <c r="BO53" s="54"/>
      <c r="BP53" s="51"/>
      <c r="BQ53" s="54"/>
      <c r="BR53" s="54"/>
      <c r="BS53" s="51"/>
      <c r="BT53" s="54"/>
      <c r="BU53" s="51"/>
      <c r="BV53" s="54"/>
      <c r="BW53" s="54"/>
      <c r="BX53" s="51"/>
      <c r="BY53" s="54"/>
      <c r="BZ53" s="54"/>
      <c r="CA53" s="54"/>
      <c r="CB53" s="55"/>
      <c r="CC53" s="55"/>
      <c r="CD53" s="55"/>
      <c r="CE53" s="20">
        <f t="shared" si="25"/>
        <v>0</v>
      </c>
      <c r="CF53" s="20">
        <f t="shared" si="24"/>
        <v>0</v>
      </c>
      <c r="CG53" s="6">
        <f t="shared" si="26"/>
        <v>0</v>
      </c>
      <c r="CH53" s="22"/>
      <c r="CI53" s="37">
        <f t="shared" si="27"/>
        <v>0</v>
      </c>
      <c r="CJ53" s="50"/>
      <c r="CK53" s="15"/>
      <c r="CL53" s="51"/>
      <c r="CM53" s="15"/>
      <c r="CN53" s="15"/>
      <c r="CO53" s="15"/>
      <c r="CP53" s="15"/>
      <c r="CQ53" s="15"/>
      <c r="CR53" s="15"/>
      <c r="CS53" s="15"/>
      <c r="CT53" s="15"/>
      <c r="CU53" s="52"/>
      <c r="CV53" s="51"/>
      <c r="CW53" s="93">
        <v>0</v>
      </c>
      <c r="CX53" s="91"/>
      <c r="CY53" s="50"/>
      <c r="CZ53" s="15"/>
      <c r="DA53" s="51"/>
      <c r="DB53" s="15">
        <v>12</v>
      </c>
      <c r="DC53" s="15">
        <v>6</v>
      </c>
      <c r="DD53" s="48">
        <v>24</v>
      </c>
      <c r="DE53" s="15"/>
      <c r="DF53" s="51"/>
      <c r="DG53" s="15"/>
      <c r="DH53" s="51"/>
      <c r="DI53" s="15"/>
      <c r="DJ53" s="15"/>
      <c r="DK53" s="51"/>
      <c r="DL53" s="15"/>
      <c r="DM53" s="15"/>
      <c r="DN53" s="15"/>
      <c r="DO53" s="15"/>
      <c r="DP53" s="15"/>
      <c r="DQ53" s="15"/>
      <c r="DR53" s="15"/>
      <c r="DS53" s="15"/>
      <c r="DT53" s="15"/>
      <c r="DU53" s="51"/>
      <c r="DV53" s="93">
        <v>24</v>
      </c>
      <c r="DW53" s="20">
        <f t="shared" si="19"/>
        <v>0</v>
      </c>
      <c r="DX53" s="20">
        <f t="shared" si="28"/>
        <v>24</v>
      </c>
      <c r="DY53" s="6">
        <f t="shared" si="32"/>
        <v>24</v>
      </c>
      <c r="DZ53" s="33">
        <v>24</v>
      </c>
      <c r="EA53" s="37"/>
    </row>
    <row r="54" spans="1:131" ht="12" customHeight="1">
      <c r="A54" s="18" t="s">
        <v>98</v>
      </c>
      <c r="B54" s="43" t="s">
        <v>114</v>
      </c>
      <c r="C54" s="56">
        <v>16</v>
      </c>
      <c r="D54" s="88"/>
      <c r="E54" s="34">
        <f t="shared" si="21"/>
        <v>16</v>
      </c>
      <c r="F54" s="42">
        <f t="shared" si="22"/>
        <v>16</v>
      </c>
      <c r="G54" s="31"/>
      <c r="H54" s="40"/>
      <c r="I54" s="31"/>
      <c r="J54" s="31"/>
      <c r="K54" s="31"/>
      <c r="L54" s="31"/>
      <c r="M54" s="31"/>
      <c r="N54" s="49">
        <v>16</v>
      </c>
      <c r="O54" s="31"/>
      <c r="P54" s="29"/>
      <c r="Q54" s="31"/>
      <c r="R54" s="16">
        <f t="shared" si="23"/>
        <v>16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21"/>
      <c r="AD54" s="81"/>
      <c r="AE54" s="25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5"/>
      <c r="AR54" s="20">
        <f t="shared" si="29"/>
        <v>0</v>
      </c>
      <c r="AS54" s="20">
        <f t="shared" si="30"/>
        <v>0</v>
      </c>
      <c r="AT54" s="6">
        <f t="shared" si="31"/>
        <v>0</v>
      </c>
      <c r="AU54" s="33"/>
      <c r="AV54" s="37"/>
      <c r="AW54" s="53"/>
      <c r="AX54" s="54"/>
      <c r="AY54" s="51"/>
      <c r="AZ54" s="54"/>
      <c r="BA54" s="54"/>
      <c r="BB54" s="54"/>
      <c r="BC54" s="54"/>
      <c r="BD54" s="54"/>
      <c r="BE54" s="54"/>
      <c r="BF54" s="54"/>
      <c r="BG54" s="54"/>
      <c r="BH54" s="55"/>
      <c r="BI54" s="81"/>
      <c r="BJ54" s="53"/>
      <c r="BK54" s="54"/>
      <c r="BL54" s="54"/>
      <c r="BM54" s="51"/>
      <c r="BN54" s="54"/>
      <c r="BO54" s="54"/>
      <c r="BP54" s="51"/>
      <c r="BQ54" s="54"/>
      <c r="BR54" s="54"/>
      <c r="BS54" s="51"/>
      <c r="BT54" s="54"/>
      <c r="BU54" s="51"/>
      <c r="BV54" s="54"/>
      <c r="BW54" s="54"/>
      <c r="BX54" s="51"/>
      <c r="BY54" s="54"/>
      <c r="BZ54" s="54"/>
      <c r="CA54" s="54"/>
      <c r="CB54" s="55"/>
      <c r="CC54" s="55"/>
      <c r="CD54" s="55"/>
      <c r="CE54" s="20">
        <f t="shared" si="25"/>
        <v>0</v>
      </c>
      <c r="CF54" s="20">
        <f t="shared" si="24"/>
        <v>0</v>
      </c>
      <c r="CG54" s="6">
        <f t="shared" si="26"/>
        <v>0</v>
      </c>
      <c r="CH54" s="22"/>
      <c r="CI54" s="37">
        <f t="shared" si="27"/>
        <v>0</v>
      </c>
      <c r="CJ54" s="50"/>
      <c r="CK54" s="15"/>
      <c r="CL54" s="51"/>
      <c r="CM54" s="15"/>
      <c r="CN54" s="15"/>
      <c r="CO54" s="15"/>
      <c r="CP54" s="15"/>
      <c r="CQ54" s="15"/>
      <c r="CR54" s="15"/>
      <c r="CS54" s="15"/>
      <c r="CT54" s="15"/>
      <c r="CU54" s="52"/>
      <c r="CV54" s="51"/>
      <c r="CW54" s="93">
        <v>0</v>
      </c>
      <c r="CX54" s="91"/>
      <c r="CY54" s="50"/>
      <c r="CZ54" s="15"/>
      <c r="DA54" s="51"/>
      <c r="DB54" s="15"/>
      <c r="DC54" s="15"/>
      <c r="DD54" s="51"/>
      <c r="DE54" s="15">
        <v>8</v>
      </c>
      <c r="DF54" s="48">
        <v>16</v>
      </c>
      <c r="DG54" s="15"/>
      <c r="DH54" s="51"/>
      <c r="DI54" s="15"/>
      <c r="DJ54" s="15"/>
      <c r="DK54" s="51"/>
      <c r="DL54" s="15"/>
      <c r="DM54" s="15"/>
      <c r="DN54" s="15"/>
      <c r="DO54" s="15"/>
      <c r="DP54" s="15"/>
      <c r="DQ54" s="15"/>
      <c r="DR54" s="15"/>
      <c r="DS54" s="15"/>
      <c r="DT54" s="15"/>
      <c r="DU54" s="51"/>
      <c r="DV54" s="93">
        <v>16</v>
      </c>
      <c r="DW54" s="20">
        <f t="shared" si="19"/>
        <v>0</v>
      </c>
      <c r="DX54" s="20">
        <f t="shared" si="28"/>
        <v>16</v>
      </c>
      <c r="DY54" s="6">
        <f t="shared" si="32"/>
        <v>16</v>
      </c>
      <c r="DZ54" s="33">
        <v>16</v>
      </c>
      <c r="EA54" s="37"/>
    </row>
    <row r="55" spans="1:131" ht="12" customHeight="1">
      <c r="A55" s="18" t="s">
        <v>99</v>
      </c>
      <c r="B55" s="43" t="s">
        <v>115</v>
      </c>
      <c r="C55" s="56">
        <v>12</v>
      </c>
      <c r="D55" s="88"/>
      <c r="E55" s="34">
        <f t="shared" si="21"/>
        <v>12</v>
      </c>
      <c r="F55" s="42">
        <f t="shared" si="22"/>
        <v>12</v>
      </c>
      <c r="G55" s="31"/>
      <c r="H55" s="40"/>
      <c r="I55" s="31"/>
      <c r="J55" s="31"/>
      <c r="K55" s="31"/>
      <c r="L55" s="31"/>
      <c r="M55" s="31"/>
      <c r="N55" s="49">
        <v>12</v>
      </c>
      <c r="O55" s="31"/>
      <c r="P55" s="29"/>
      <c r="Q55" s="31"/>
      <c r="R55" s="16">
        <f t="shared" si="23"/>
        <v>12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21"/>
      <c r="AD55" s="81"/>
      <c r="AE55" s="25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5"/>
      <c r="AR55" s="20">
        <f t="shared" si="29"/>
        <v>0</v>
      </c>
      <c r="AS55" s="20">
        <f t="shared" si="30"/>
        <v>0</v>
      </c>
      <c r="AT55" s="6">
        <f t="shared" si="31"/>
        <v>0</v>
      </c>
      <c r="AU55" s="33"/>
      <c r="AV55" s="37"/>
      <c r="AW55" s="53"/>
      <c r="AX55" s="54"/>
      <c r="AY55" s="51"/>
      <c r="AZ55" s="54"/>
      <c r="BA55" s="54"/>
      <c r="BB55" s="54"/>
      <c r="BC55" s="54"/>
      <c r="BD55" s="54"/>
      <c r="BE55" s="54"/>
      <c r="BF55" s="54"/>
      <c r="BG55" s="54"/>
      <c r="BH55" s="55"/>
      <c r="BI55" s="81"/>
      <c r="BJ55" s="53"/>
      <c r="BK55" s="54"/>
      <c r="BL55" s="54"/>
      <c r="BM55" s="51"/>
      <c r="BN55" s="54"/>
      <c r="BO55" s="54"/>
      <c r="BP55" s="51"/>
      <c r="BQ55" s="54"/>
      <c r="BR55" s="54"/>
      <c r="BS55" s="51"/>
      <c r="BT55" s="54"/>
      <c r="BU55" s="51"/>
      <c r="BV55" s="54"/>
      <c r="BW55" s="54"/>
      <c r="BX55" s="51"/>
      <c r="BY55" s="54"/>
      <c r="BZ55" s="54"/>
      <c r="CA55" s="54"/>
      <c r="CB55" s="55"/>
      <c r="CC55" s="55"/>
      <c r="CD55" s="55"/>
      <c r="CE55" s="20">
        <f t="shared" si="25"/>
        <v>0</v>
      </c>
      <c r="CF55" s="20">
        <f t="shared" si="24"/>
        <v>0</v>
      </c>
      <c r="CG55" s="6">
        <f t="shared" si="26"/>
        <v>0</v>
      </c>
      <c r="CH55" s="22"/>
      <c r="CI55" s="37">
        <f t="shared" si="27"/>
        <v>0</v>
      </c>
      <c r="CJ55" s="50"/>
      <c r="CK55" s="15"/>
      <c r="CL55" s="51"/>
      <c r="CM55" s="15"/>
      <c r="CN55" s="15"/>
      <c r="CO55" s="15"/>
      <c r="CP55" s="15"/>
      <c r="CQ55" s="15"/>
      <c r="CR55" s="15"/>
      <c r="CS55" s="15"/>
      <c r="CT55" s="15"/>
      <c r="CU55" s="52"/>
      <c r="CV55" s="51"/>
      <c r="CW55" s="93">
        <v>0</v>
      </c>
      <c r="CX55" s="91"/>
      <c r="CY55" s="50"/>
      <c r="CZ55" s="15"/>
      <c r="DA55" s="51"/>
      <c r="DB55" s="15"/>
      <c r="DC55" s="15"/>
      <c r="DD55" s="51"/>
      <c r="DE55" s="15"/>
      <c r="DF55" s="51"/>
      <c r="DG55" s="15">
        <v>12</v>
      </c>
      <c r="DH55" s="48">
        <v>12</v>
      </c>
      <c r="DI55" s="15"/>
      <c r="DJ55" s="15"/>
      <c r="DK55" s="51"/>
      <c r="DL55" s="15"/>
      <c r="DM55" s="15"/>
      <c r="DN55" s="15"/>
      <c r="DO55" s="15"/>
      <c r="DP55" s="15"/>
      <c r="DQ55" s="15"/>
      <c r="DR55" s="15"/>
      <c r="DS55" s="15"/>
      <c r="DT55" s="15"/>
      <c r="DU55" s="51"/>
      <c r="DV55" s="93">
        <v>12</v>
      </c>
      <c r="DW55" s="20">
        <f t="shared" si="19"/>
        <v>0</v>
      </c>
      <c r="DX55" s="20">
        <f t="shared" si="28"/>
        <v>12</v>
      </c>
      <c r="DY55" s="6">
        <f t="shared" si="32"/>
        <v>12</v>
      </c>
      <c r="DZ55" s="33">
        <v>12</v>
      </c>
      <c r="EA55" s="37"/>
    </row>
    <row r="56" spans="1:131" ht="52.5" customHeight="1">
      <c r="A56" s="18" t="s">
        <v>100</v>
      </c>
      <c r="B56" s="43" t="s">
        <v>116</v>
      </c>
      <c r="C56" s="56">
        <v>24</v>
      </c>
      <c r="D56" s="88"/>
      <c r="E56" s="34">
        <f t="shared" si="21"/>
        <v>24</v>
      </c>
      <c r="F56" s="42">
        <f t="shared" si="22"/>
        <v>24</v>
      </c>
      <c r="G56" s="31"/>
      <c r="H56" s="40"/>
      <c r="I56" s="31"/>
      <c r="J56" s="31"/>
      <c r="K56" s="31"/>
      <c r="L56" s="31"/>
      <c r="M56" s="31"/>
      <c r="N56" s="49">
        <v>24</v>
      </c>
      <c r="O56" s="31"/>
      <c r="P56" s="29"/>
      <c r="Q56" s="31"/>
      <c r="R56" s="16">
        <f t="shared" si="23"/>
        <v>24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21"/>
      <c r="AD56" s="81"/>
      <c r="AE56" s="25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5"/>
      <c r="AR56" s="20">
        <f t="shared" si="29"/>
        <v>0</v>
      </c>
      <c r="AS56" s="20">
        <f t="shared" si="30"/>
        <v>0</v>
      </c>
      <c r="AT56" s="6">
        <f t="shared" si="31"/>
        <v>0</v>
      </c>
      <c r="AU56" s="33"/>
      <c r="AV56" s="37"/>
      <c r="AW56" s="53"/>
      <c r="AX56" s="54"/>
      <c r="AY56" s="51"/>
      <c r="AZ56" s="54"/>
      <c r="BA56" s="54"/>
      <c r="BB56" s="54"/>
      <c r="BC56" s="54"/>
      <c r="BD56" s="54"/>
      <c r="BE56" s="54"/>
      <c r="BF56" s="54"/>
      <c r="BG56" s="54"/>
      <c r="BH56" s="55"/>
      <c r="BI56" s="81"/>
      <c r="BJ56" s="53"/>
      <c r="BK56" s="54"/>
      <c r="BL56" s="54"/>
      <c r="BM56" s="51"/>
      <c r="BN56" s="54"/>
      <c r="BO56" s="54"/>
      <c r="BP56" s="51"/>
      <c r="BQ56" s="54"/>
      <c r="BR56" s="54"/>
      <c r="BS56" s="51"/>
      <c r="BT56" s="54"/>
      <c r="BU56" s="51"/>
      <c r="BV56" s="54"/>
      <c r="BW56" s="54"/>
      <c r="BX56" s="51"/>
      <c r="BY56" s="54"/>
      <c r="BZ56" s="54"/>
      <c r="CA56" s="54"/>
      <c r="CB56" s="55"/>
      <c r="CC56" s="55"/>
      <c r="CD56" s="55"/>
      <c r="CE56" s="20">
        <f t="shared" si="25"/>
        <v>0</v>
      </c>
      <c r="CF56" s="20">
        <f t="shared" si="24"/>
        <v>0</v>
      </c>
      <c r="CG56" s="6">
        <f t="shared" si="26"/>
        <v>0</v>
      </c>
      <c r="CH56" s="22"/>
      <c r="CI56" s="37">
        <f t="shared" si="27"/>
        <v>0</v>
      </c>
      <c r="CJ56" s="50"/>
      <c r="CK56" s="15"/>
      <c r="CL56" s="51"/>
      <c r="CM56" s="15"/>
      <c r="CN56" s="15"/>
      <c r="CO56" s="15"/>
      <c r="CP56" s="15"/>
      <c r="CQ56" s="15"/>
      <c r="CR56" s="15"/>
      <c r="CS56" s="15"/>
      <c r="CT56" s="15"/>
      <c r="CU56" s="52"/>
      <c r="CV56" s="51"/>
      <c r="CW56" s="93">
        <v>0</v>
      </c>
      <c r="CX56" s="91"/>
      <c r="CY56" s="50"/>
      <c r="CZ56" s="15"/>
      <c r="DA56" s="51"/>
      <c r="DB56" s="15"/>
      <c r="DC56" s="15"/>
      <c r="DD56" s="51"/>
      <c r="DE56" s="15"/>
      <c r="DF56" s="51"/>
      <c r="DG56" s="15"/>
      <c r="DH56" s="51"/>
      <c r="DI56" s="15">
        <v>9</v>
      </c>
      <c r="DJ56" s="15">
        <v>3</v>
      </c>
      <c r="DK56" s="48">
        <v>24</v>
      </c>
      <c r="DL56" s="15"/>
      <c r="DM56" s="15"/>
      <c r="DN56" s="15"/>
      <c r="DO56" s="15"/>
      <c r="DP56" s="15"/>
      <c r="DQ56" s="15"/>
      <c r="DR56" s="15"/>
      <c r="DS56" s="15"/>
      <c r="DT56" s="15"/>
      <c r="DU56" s="51"/>
      <c r="DV56" s="93">
        <v>24</v>
      </c>
      <c r="DW56" s="20">
        <f t="shared" si="19"/>
        <v>0</v>
      </c>
      <c r="DX56" s="20">
        <f t="shared" si="28"/>
        <v>24</v>
      </c>
      <c r="DY56" s="6">
        <f t="shared" si="32"/>
        <v>24</v>
      </c>
      <c r="DZ56" s="33">
        <v>24</v>
      </c>
      <c r="EA56" s="37"/>
    </row>
    <row r="57" spans="1:131" ht="24" customHeight="1">
      <c r="A57" s="18" t="s">
        <v>101</v>
      </c>
      <c r="B57" s="43" t="s">
        <v>117</v>
      </c>
      <c r="C57" s="56">
        <v>24</v>
      </c>
      <c r="D57" s="88"/>
      <c r="E57" s="34">
        <f t="shared" si="21"/>
        <v>24</v>
      </c>
      <c r="F57" s="42">
        <f t="shared" si="22"/>
        <v>24</v>
      </c>
      <c r="G57" s="31"/>
      <c r="H57" s="40"/>
      <c r="I57" s="31"/>
      <c r="J57" s="31"/>
      <c r="K57" s="31"/>
      <c r="L57" s="31"/>
      <c r="M57" s="31"/>
      <c r="N57" s="49">
        <v>24</v>
      </c>
      <c r="O57" s="31"/>
      <c r="P57" s="29"/>
      <c r="Q57" s="31"/>
      <c r="R57" s="16">
        <f t="shared" si="23"/>
        <v>24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21"/>
      <c r="AD57" s="81"/>
      <c r="AE57" s="25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5"/>
      <c r="AR57" s="20">
        <f t="shared" si="29"/>
        <v>0</v>
      </c>
      <c r="AS57" s="20">
        <f t="shared" si="30"/>
        <v>0</v>
      </c>
      <c r="AT57" s="6">
        <f t="shared" si="31"/>
        <v>0</v>
      </c>
      <c r="AU57" s="33"/>
      <c r="AV57" s="37"/>
      <c r="AW57" s="53"/>
      <c r="AX57" s="54"/>
      <c r="AY57" s="48"/>
      <c r="AZ57" s="54"/>
      <c r="BA57" s="54"/>
      <c r="BB57" s="54"/>
      <c r="BC57" s="54"/>
      <c r="BD57" s="54"/>
      <c r="BE57" s="54"/>
      <c r="BF57" s="54"/>
      <c r="BG57" s="54"/>
      <c r="BH57" s="55"/>
      <c r="BI57" s="81"/>
      <c r="BJ57" s="53"/>
      <c r="BK57" s="54"/>
      <c r="BL57" s="54"/>
      <c r="BM57" s="48"/>
      <c r="BN57" s="54"/>
      <c r="BO57" s="54"/>
      <c r="BP57" s="48"/>
      <c r="BQ57" s="54"/>
      <c r="BR57" s="54"/>
      <c r="BS57" s="48"/>
      <c r="BT57" s="54"/>
      <c r="BU57" s="48"/>
      <c r="BV57" s="54"/>
      <c r="BW57" s="54"/>
      <c r="BX57" s="48"/>
      <c r="BY57" s="54"/>
      <c r="BZ57" s="54"/>
      <c r="CA57" s="54"/>
      <c r="CB57" s="55"/>
      <c r="CC57" s="55"/>
      <c r="CD57" s="55"/>
      <c r="CE57" s="20">
        <f>$AW$10*AW57+$AX$10*AX57+$AZ$10*AZ57+$BA$10*BA57+$BB$10*BB57+$BC$10*BC57+$BD$10*BD57+$BE$10*BE57+$BF$10*BF57+$BG$10*BG57+$BH$10*BH57</f>
        <v>0</v>
      </c>
      <c r="CF57" s="20">
        <f t="shared" si="24"/>
        <v>0</v>
      </c>
      <c r="CG57" s="6">
        <f>SUM(CE57:CF57)</f>
        <v>0</v>
      </c>
      <c r="CH57" s="22"/>
      <c r="CI57" s="37">
        <f>CG57-CH57</f>
        <v>0</v>
      </c>
      <c r="CJ57" s="50"/>
      <c r="CK57" s="15"/>
      <c r="CL57" s="48"/>
      <c r="CM57" s="15"/>
      <c r="CN57" s="15"/>
      <c r="CO57" s="15"/>
      <c r="CP57" s="15"/>
      <c r="CQ57" s="15"/>
      <c r="CR57" s="15"/>
      <c r="CS57" s="15"/>
      <c r="CT57" s="15"/>
      <c r="CU57" s="52"/>
      <c r="CV57" s="48"/>
      <c r="CW57" s="93">
        <v>0</v>
      </c>
      <c r="CX57" s="91"/>
      <c r="CY57" s="50"/>
      <c r="CZ57" s="15"/>
      <c r="DA57" s="48"/>
      <c r="DB57" s="15"/>
      <c r="DC57" s="15"/>
      <c r="DD57" s="48"/>
      <c r="DE57" s="15"/>
      <c r="DF57" s="48"/>
      <c r="DG57" s="15"/>
      <c r="DH57" s="48"/>
      <c r="DI57" s="15"/>
      <c r="DJ57" s="15"/>
      <c r="DK57" s="48"/>
      <c r="DL57" s="15">
        <v>8</v>
      </c>
      <c r="DM57" s="15">
        <v>8</v>
      </c>
      <c r="DN57" s="15"/>
      <c r="DO57" s="15"/>
      <c r="DP57" s="15"/>
      <c r="DQ57" s="15"/>
      <c r="DR57" s="15"/>
      <c r="DS57" s="15"/>
      <c r="DT57" s="15"/>
      <c r="DU57" s="48">
        <v>24</v>
      </c>
      <c r="DV57" s="93">
        <v>24</v>
      </c>
      <c r="DW57" s="20">
        <f t="shared" si="19"/>
        <v>0</v>
      </c>
      <c r="DX57" s="20">
        <f t="shared" si="28"/>
        <v>24</v>
      </c>
      <c r="DY57" s="6">
        <f t="shared" si="32"/>
        <v>24</v>
      </c>
      <c r="DZ57" s="33">
        <v>24</v>
      </c>
      <c r="EA57" s="37"/>
    </row>
    <row r="58" spans="1:131" ht="28.5" customHeight="1">
      <c r="A58" s="45" t="s">
        <v>71</v>
      </c>
      <c r="B58" s="27" t="s">
        <v>120</v>
      </c>
      <c r="C58" s="16">
        <f>SUM(C59:C62)</f>
        <v>887</v>
      </c>
      <c r="D58" s="87"/>
      <c r="E58" s="34"/>
      <c r="F58" s="42"/>
      <c r="G58" s="31"/>
      <c r="H58" s="29">
        <f>SUM(H60:H62)</f>
        <v>0</v>
      </c>
      <c r="I58" s="29"/>
      <c r="J58" s="29">
        <f>SUM(J60:J62)</f>
        <v>0</v>
      </c>
      <c r="K58" s="29"/>
      <c r="L58" s="29">
        <f>SUM(L60:L62)</f>
        <v>542</v>
      </c>
      <c r="M58" s="29"/>
      <c r="N58" s="29">
        <f>SUM(N60:N62)</f>
        <v>345</v>
      </c>
      <c r="O58" s="29"/>
      <c r="P58" s="29">
        <f>SUM(P60:P62)</f>
        <v>0</v>
      </c>
      <c r="Q58" s="31"/>
      <c r="R58" s="16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21"/>
      <c r="AD58" s="81"/>
      <c r="AE58" s="25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20">
        <f aca="true" t="shared" si="33" ref="AR58:AR64">$S$10*S58+$T$10*T58+$U$10*U58+$V$10*V58+$W$10*W58+$X$10*X58+$Y$10*Y58+$Z$10*Z58+$AA$10*AA58+$AB$10*AB58+$AC$10*AC58</f>
        <v>0</v>
      </c>
      <c r="AS58" s="20">
        <f aca="true" t="shared" si="34" ref="AS58:AS64">$AE$10*AE58+$AF$10*AF58+$AG$10*AG58+$AH$10*AH58+$AI$10*AI58+$AJ$10*AJ58+$AK$10*AK58+$AL$10*AL58+$AM$10*AM58+$AN$10*AN58+$AO$10*AO58+$AP$10*AP58+$AQ$10*AQ58</f>
        <v>0</v>
      </c>
      <c r="AT58" s="7">
        <f>SUM(AT60:AT62)</f>
        <v>0</v>
      </c>
      <c r="AU58" s="23">
        <f>SUM(AU60:AU62)</f>
        <v>0</v>
      </c>
      <c r="AV58" s="37"/>
      <c r="AW58" s="53"/>
      <c r="AX58" s="54"/>
      <c r="AY58" s="48">
        <f>SUM(AY59:AY62)</f>
        <v>0</v>
      </c>
      <c r="AZ58" s="54"/>
      <c r="BA58" s="54"/>
      <c r="BB58" s="54"/>
      <c r="BC58" s="54"/>
      <c r="BD58" s="54"/>
      <c r="BE58" s="54"/>
      <c r="BF58" s="54"/>
      <c r="BG58" s="54"/>
      <c r="BH58" s="55"/>
      <c r="BI58" s="81"/>
      <c r="BJ58" s="53"/>
      <c r="BK58" s="54"/>
      <c r="BL58" s="54"/>
      <c r="BM58" s="48">
        <f>SUM(BM59:BM62)</f>
        <v>0</v>
      </c>
      <c r="BN58" s="54"/>
      <c r="BO58" s="54"/>
      <c r="BP58" s="48">
        <f>SUM(BP59:BP62)</f>
        <v>0</v>
      </c>
      <c r="BQ58" s="54"/>
      <c r="BR58" s="54"/>
      <c r="BS58" s="48">
        <f>SUM(BS59:BS62)</f>
        <v>30</v>
      </c>
      <c r="BT58" s="54"/>
      <c r="BU58" s="48">
        <f>SUM(BU59:BU62)</f>
        <v>48</v>
      </c>
      <c r="BV58" s="54"/>
      <c r="BW58" s="54"/>
      <c r="BX58" s="48">
        <f>SUM(BX59:BX62)</f>
        <v>42</v>
      </c>
      <c r="BY58" s="54"/>
      <c r="BZ58" s="54"/>
      <c r="CA58" s="54"/>
      <c r="CB58" s="55"/>
      <c r="CC58" s="55"/>
      <c r="CD58" s="55"/>
      <c r="CE58" s="20">
        <f aca="true" t="shared" si="35" ref="CE58:CE65">$AW$10*AW58+$AX$10*AX58+$AZ$10*AZ58+$BA$10*BA58+$BB$10*BB58+$BC$10*BC58+$BD$10*BD58+$BE$10*BE58+$BF$10*BF58+$BG$10*BG58+$BH$10*BH58</f>
        <v>0</v>
      </c>
      <c r="CF58" s="20">
        <f>$BJ$10*BJ58+$BK$10*BK58+$BL$10*BL58+$BN$10*BN58+$BO$10*BO58+$BQ$10*BQ58+$BR$10*BR58+$BT$10*BT58+$BV$10*BV58+$BW$10*BW58+$BY$10*BY58+$BZ$10*BZ58+$CA$10*CA58</f>
        <v>0</v>
      </c>
      <c r="CG58" s="7">
        <f>SUM(CG60:CG62)</f>
        <v>120</v>
      </c>
      <c r="CH58" s="23">
        <f>SUM(CH60:CH62)</f>
        <v>120</v>
      </c>
      <c r="CI58" s="37"/>
      <c r="CJ58" s="50"/>
      <c r="CK58" s="15"/>
      <c r="CL58" s="48">
        <f>SUM(CL59:CL62)</f>
        <v>18</v>
      </c>
      <c r="CM58" s="15"/>
      <c r="CN58" s="15"/>
      <c r="CO58" s="15"/>
      <c r="CP58" s="15"/>
      <c r="CQ58" s="15"/>
      <c r="CR58" s="15"/>
      <c r="CS58" s="15"/>
      <c r="CT58" s="15"/>
      <c r="CU58" s="52"/>
      <c r="CV58" s="48">
        <f>SUM(CV59:CV62)</f>
        <v>24</v>
      </c>
      <c r="CW58" s="48">
        <v>542</v>
      </c>
      <c r="CX58" s="91"/>
      <c r="CY58" s="50"/>
      <c r="CZ58" s="15"/>
      <c r="DA58" s="48">
        <f>SUM(DA59:DA62)</f>
        <v>30</v>
      </c>
      <c r="DB58" s="15"/>
      <c r="DC58" s="15"/>
      <c r="DD58" s="48">
        <f>SUM(DD59:DD62)</f>
        <v>36</v>
      </c>
      <c r="DE58" s="15"/>
      <c r="DF58" s="48">
        <f>SUM(DF59:DF62)</f>
        <v>12</v>
      </c>
      <c r="DG58" s="15"/>
      <c r="DH58" s="48">
        <f>SUM(DH59:DH62)</f>
        <v>12</v>
      </c>
      <c r="DI58" s="15"/>
      <c r="DJ58" s="15"/>
      <c r="DK58" s="48">
        <f>SUM(DK59:DK62)</f>
        <v>36</v>
      </c>
      <c r="DL58" s="15"/>
      <c r="DM58" s="15"/>
      <c r="DN58" s="15"/>
      <c r="DO58" s="15"/>
      <c r="DP58" s="15"/>
      <c r="DQ58" s="15"/>
      <c r="DR58" s="15"/>
      <c r="DS58" s="15"/>
      <c r="DT58" s="10"/>
      <c r="DU58" s="48">
        <f>SUM(DU59:DU62)</f>
        <v>24</v>
      </c>
      <c r="DV58" s="48">
        <v>345</v>
      </c>
      <c r="DW58" s="20">
        <f t="shared" si="19"/>
        <v>0</v>
      </c>
      <c r="DX58" s="20">
        <f t="shared" si="28"/>
        <v>0</v>
      </c>
      <c r="DY58" s="7">
        <f>SUM(DY60:DY62)</f>
        <v>767</v>
      </c>
      <c r="DZ58" s="23">
        <f>SUM(DZ60:DZ62)</f>
        <v>767</v>
      </c>
      <c r="EA58" s="37"/>
    </row>
    <row r="59" spans="1:131" ht="12" customHeight="1">
      <c r="A59" s="18" t="s">
        <v>18</v>
      </c>
      <c r="B59" s="8" t="s">
        <v>0</v>
      </c>
      <c r="C59" s="12">
        <v>0</v>
      </c>
      <c r="D59" s="34"/>
      <c r="E59" s="34"/>
      <c r="F59" s="42">
        <f aca="true" t="shared" si="36" ref="F59:F64">AT59+CG59+DY59</f>
        <v>0</v>
      </c>
      <c r="G59" s="31"/>
      <c r="H59" s="40"/>
      <c r="I59" s="31"/>
      <c r="J59" s="31"/>
      <c r="K59" s="31"/>
      <c r="L59" s="31"/>
      <c r="M59" s="31"/>
      <c r="N59" s="31"/>
      <c r="O59" s="31"/>
      <c r="P59" s="31"/>
      <c r="Q59" s="31"/>
      <c r="R59" s="16">
        <f>SUM(H59:Q59)</f>
        <v>0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21"/>
      <c r="AD59" s="81"/>
      <c r="AE59" s="25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5"/>
      <c r="AR59" s="20">
        <f t="shared" si="33"/>
        <v>0</v>
      </c>
      <c r="AS59" s="20">
        <f t="shared" si="34"/>
        <v>0</v>
      </c>
      <c r="AT59" s="6">
        <f aca="true" t="shared" si="37" ref="AT59:AT64">SUM(AR59:AS59)</f>
        <v>0</v>
      </c>
      <c r="AU59" s="23"/>
      <c r="AV59" s="37"/>
      <c r="AW59" s="53"/>
      <c r="AX59" s="54"/>
      <c r="AY59" s="48"/>
      <c r="AZ59" s="54"/>
      <c r="BA59" s="54"/>
      <c r="BB59" s="54"/>
      <c r="BC59" s="54"/>
      <c r="BD59" s="54"/>
      <c r="BE59" s="54"/>
      <c r="BF59" s="54"/>
      <c r="BG59" s="54"/>
      <c r="BH59" s="55"/>
      <c r="BI59" s="81"/>
      <c r="BJ59" s="53"/>
      <c r="BK59" s="54"/>
      <c r="BL59" s="54"/>
      <c r="BM59" s="48"/>
      <c r="BN59" s="54"/>
      <c r="BO59" s="54"/>
      <c r="BP59" s="48"/>
      <c r="BQ59" s="54"/>
      <c r="BR59" s="54"/>
      <c r="BS59" s="48"/>
      <c r="BT59" s="54"/>
      <c r="BU59" s="48"/>
      <c r="BV59" s="54"/>
      <c r="BW59" s="54"/>
      <c r="BX59" s="48"/>
      <c r="BY59" s="54"/>
      <c r="BZ59" s="54"/>
      <c r="CA59" s="54"/>
      <c r="CB59" s="55"/>
      <c r="CC59" s="55"/>
      <c r="CD59" s="55"/>
      <c r="CE59" s="20">
        <f t="shared" si="35"/>
        <v>0</v>
      </c>
      <c r="CF59" s="20">
        <f>$BJ$10*BJ59+$BK$10*BK59+$BL$10*BL59+$BN$10*BN59+$BO$10*BO59+$BQ$10*BQ59+$BR$10*BR59+$BT$10*BT59+$BV$10*BV59+$BW$10*BW59+$BY$10*BY59+$BZ$10*BZ59+$CA$10*CA59</f>
        <v>0</v>
      </c>
      <c r="CG59" s="6">
        <f aca="true" t="shared" si="38" ref="CG59:CG65">SUM(CE59:CF59)</f>
        <v>0</v>
      </c>
      <c r="CH59" s="23"/>
      <c r="CI59" s="37"/>
      <c r="CJ59" s="50"/>
      <c r="CK59" s="15"/>
      <c r="CL59" s="48"/>
      <c r="CM59" s="15"/>
      <c r="CN59" s="15"/>
      <c r="CO59" s="15"/>
      <c r="CP59" s="15"/>
      <c r="CQ59" s="15"/>
      <c r="CR59" s="15"/>
      <c r="CS59" s="15"/>
      <c r="CT59" s="15"/>
      <c r="CU59" s="52"/>
      <c r="CV59" s="48"/>
      <c r="CW59" s="48"/>
      <c r="CX59" s="91"/>
      <c r="CY59" s="50"/>
      <c r="CZ59" s="15"/>
      <c r="DA59" s="48"/>
      <c r="DB59" s="15"/>
      <c r="DC59" s="15"/>
      <c r="DD59" s="48"/>
      <c r="DE59" s="15"/>
      <c r="DF59" s="48"/>
      <c r="DG59" s="15"/>
      <c r="DH59" s="48"/>
      <c r="DI59" s="15"/>
      <c r="DJ59" s="15"/>
      <c r="DK59" s="48"/>
      <c r="DL59" s="15"/>
      <c r="DM59" s="15"/>
      <c r="DN59" s="15"/>
      <c r="DO59" s="15"/>
      <c r="DP59" s="15"/>
      <c r="DQ59" s="15"/>
      <c r="DR59" s="15"/>
      <c r="DS59" s="15"/>
      <c r="DT59" s="10"/>
      <c r="DU59" s="48"/>
      <c r="DV59" s="48"/>
      <c r="DW59" s="20">
        <f t="shared" si="19"/>
        <v>0</v>
      </c>
      <c r="DX59" s="20">
        <f t="shared" si="28"/>
        <v>0</v>
      </c>
      <c r="DY59" s="6">
        <f aca="true" t="shared" si="39" ref="DY59:DY65">SUM(DW59:DX59)</f>
        <v>0</v>
      </c>
      <c r="DZ59" s="23"/>
      <c r="EA59" s="37"/>
    </row>
    <row r="60" spans="1:131" ht="21.75" customHeight="1">
      <c r="A60" s="18" t="s">
        <v>74</v>
      </c>
      <c r="B60" s="85" t="s">
        <v>72</v>
      </c>
      <c r="C60" s="12">
        <v>312</v>
      </c>
      <c r="D60" s="34"/>
      <c r="E60" s="34">
        <f>AU60+CH60+DZ60</f>
        <v>312</v>
      </c>
      <c r="F60" s="42">
        <f t="shared" si="36"/>
        <v>312</v>
      </c>
      <c r="G60" s="31"/>
      <c r="H60" s="40"/>
      <c r="I60" s="31"/>
      <c r="J60" s="31"/>
      <c r="K60" s="31"/>
      <c r="L60" s="31">
        <v>162</v>
      </c>
      <c r="M60" s="31"/>
      <c r="N60" s="31">
        <v>150</v>
      </c>
      <c r="O60" s="31"/>
      <c r="P60" s="31"/>
      <c r="Q60" s="31"/>
      <c r="R60" s="16">
        <f>SUM(H60:Q60)</f>
        <v>312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21"/>
      <c r="AD60" s="81"/>
      <c r="AE60" s="25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5"/>
      <c r="AR60" s="20">
        <f t="shared" si="33"/>
        <v>0</v>
      </c>
      <c r="AS60" s="20">
        <f t="shared" si="34"/>
        <v>0</v>
      </c>
      <c r="AT60" s="6">
        <f t="shared" si="37"/>
        <v>0</v>
      </c>
      <c r="AU60" s="33"/>
      <c r="AV60" s="37"/>
      <c r="AW60" s="53"/>
      <c r="AX60" s="54"/>
      <c r="AY60" s="51"/>
      <c r="AZ60" s="54"/>
      <c r="BA60" s="54"/>
      <c r="BB60" s="54"/>
      <c r="BC60" s="54"/>
      <c r="BD60" s="54"/>
      <c r="BE60" s="54"/>
      <c r="BF60" s="54"/>
      <c r="BG60" s="54"/>
      <c r="BH60" s="55"/>
      <c r="BI60" s="81"/>
      <c r="BJ60" s="53"/>
      <c r="BK60" s="54"/>
      <c r="BL60" s="54"/>
      <c r="BM60" s="51"/>
      <c r="BN60" s="54"/>
      <c r="BO60" s="54"/>
      <c r="BP60" s="51"/>
      <c r="BQ60" s="54">
        <v>6</v>
      </c>
      <c r="BR60" s="54">
        <v>12</v>
      </c>
      <c r="BS60" s="48">
        <v>30</v>
      </c>
      <c r="BT60" s="54">
        <v>12</v>
      </c>
      <c r="BU60" s="48">
        <v>48</v>
      </c>
      <c r="BV60" s="54">
        <v>12</v>
      </c>
      <c r="BW60" s="54">
        <v>18</v>
      </c>
      <c r="BX60" s="48">
        <v>42</v>
      </c>
      <c r="BY60" s="54"/>
      <c r="BZ60" s="54"/>
      <c r="CA60" s="54"/>
      <c r="CB60" s="55"/>
      <c r="CC60" s="55"/>
      <c r="CD60" s="55"/>
      <c r="CE60" s="20">
        <f t="shared" si="35"/>
        <v>0</v>
      </c>
      <c r="CF60" s="20">
        <f>$BJ$10*BJ60+$BK$10*BK60+$BL$10*BL60+$BN$10*BN60+$BO$10*BO60+$BQ$10*BQ60+$BR$10*BR60+$BT$10*BT60+$BV$10*BV60+$BW$10*BW60+$BY$10*BY60+$BZ$10*BZ60+$CA$10*CA60+$CB$10*CB60+$CC$10*CC60+$CD$10*CD60</f>
        <v>120</v>
      </c>
      <c r="CG60" s="6">
        <f t="shared" si="38"/>
        <v>120</v>
      </c>
      <c r="CH60" s="22">
        <v>120</v>
      </c>
      <c r="CI60" s="37">
        <f>CG60-CH60</f>
        <v>0</v>
      </c>
      <c r="CJ60" s="50">
        <v>6</v>
      </c>
      <c r="CK60" s="15">
        <v>6</v>
      </c>
      <c r="CL60" s="48">
        <v>18</v>
      </c>
      <c r="CM60" s="15">
        <v>6</v>
      </c>
      <c r="CN60" s="15">
        <v>12</v>
      </c>
      <c r="CO60" s="15"/>
      <c r="CP60" s="15"/>
      <c r="CQ60" s="15"/>
      <c r="CR60" s="15"/>
      <c r="CS60" s="15"/>
      <c r="CT60" s="15"/>
      <c r="CU60" s="52"/>
      <c r="CV60" s="48">
        <v>24</v>
      </c>
      <c r="CW60" s="93">
        <v>162</v>
      </c>
      <c r="CX60" s="91"/>
      <c r="CY60" s="50">
        <v>6</v>
      </c>
      <c r="CZ60" s="15">
        <v>12</v>
      </c>
      <c r="DA60" s="48">
        <v>30</v>
      </c>
      <c r="DB60" s="15">
        <v>12</v>
      </c>
      <c r="DC60" s="15">
        <v>12</v>
      </c>
      <c r="DD60" s="51">
        <v>36</v>
      </c>
      <c r="DE60" s="15">
        <v>6</v>
      </c>
      <c r="DF60" s="48">
        <v>12</v>
      </c>
      <c r="DG60" s="15">
        <v>12</v>
      </c>
      <c r="DH60" s="48">
        <v>12</v>
      </c>
      <c r="DI60" s="15">
        <v>6</v>
      </c>
      <c r="DJ60" s="15">
        <v>12</v>
      </c>
      <c r="DK60" s="48">
        <v>36</v>
      </c>
      <c r="DL60" s="15">
        <v>6</v>
      </c>
      <c r="DM60" s="15">
        <v>6</v>
      </c>
      <c r="DN60" s="15"/>
      <c r="DO60" s="15"/>
      <c r="DP60" s="15"/>
      <c r="DQ60" s="15"/>
      <c r="DR60" s="15">
        <v>6</v>
      </c>
      <c r="DS60" s="15"/>
      <c r="DT60" s="15"/>
      <c r="DU60" s="48">
        <v>24</v>
      </c>
      <c r="DV60" s="93">
        <v>150</v>
      </c>
      <c r="DW60" s="20">
        <f t="shared" si="19"/>
        <v>42</v>
      </c>
      <c r="DX60" s="20">
        <f t="shared" si="28"/>
        <v>150</v>
      </c>
      <c r="DY60" s="6">
        <f t="shared" si="39"/>
        <v>192</v>
      </c>
      <c r="DZ60" s="33">
        <v>192</v>
      </c>
      <c r="EA60" s="37"/>
    </row>
    <row r="61" spans="1:131" ht="12" customHeight="1">
      <c r="A61" s="18" t="s">
        <v>75</v>
      </c>
      <c r="B61" s="85" t="s">
        <v>73</v>
      </c>
      <c r="C61" s="12">
        <v>0</v>
      </c>
      <c r="D61" s="34"/>
      <c r="E61" s="34">
        <f>AU61+CH61+DZ61</f>
        <v>0</v>
      </c>
      <c r="F61" s="42">
        <f t="shared" si="36"/>
        <v>0</v>
      </c>
      <c r="G61" s="31"/>
      <c r="H61" s="40"/>
      <c r="I61" s="31"/>
      <c r="J61" s="31"/>
      <c r="K61" s="31"/>
      <c r="L61" s="31"/>
      <c r="M61" s="31"/>
      <c r="N61" s="31"/>
      <c r="O61" s="31"/>
      <c r="P61" s="31"/>
      <c r="Q61" s="31"/>
      <c r="R61" s="16">
        <f>SUM(H61:Q61)</f>
        <v>0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21"/>
      <c r="AD61" s="81"/>
      <c r="AE61" s="25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5"/>
      <c r="AR61" s="20">
        <f t="shared" si="33"/>
        <v>0</v>
      </c>
      <c r="AS61" s="20">
        <f t="shared" si="34"/>
        <v>0</v>
      </c>
      <c r="AT61" s="6">
        <f t="shared" si="37"/>
        <v>0</v>
      </c>
      <c r="AU61" s="23"/>
      <c r="AV61" s="37"/>
      <c r="AW61" s="53"/>
      <c r="AX61" s="54"/>
      <c r="AY61" s="48"/>
      <c r="AZ61" s="54"/>
      <c r="BA61" s="54"/>
      <c r="BB61" s="54"/>
      <c r="BC61" s="54"/>
      <c r="BD61" s="54"/>
      <c r="BE61" s="54"/>
      <c r="BF61" s="54"/>
      <c r="BG61" s="54"/>
      <c r="BH61" s="55"/>
      <c r="BI61" s="81"/>
      <c r="BJ61" s="53"/>
      <c r="BK61" s="54"/>
      <c r="BL61" s="54"/>
      <c r="BM61" s="48"/>
      <c r="BN61" s="54"/>
      <c r="BO61" s="54"/>
      <c r="BP61" s="48"/>
      <c r="BQ61" s="54"/>
      <c r="BR61" s="54"/>
      <c r="BS61" s="48"/>
      <c r="BT61" s="54"/>
      <c r="BU61" s="48"/>
      <c r="BV61" s="54"/>
      <c r="BW61" s="54"/>
      <c r="BX61" s="48"/>
      <c r="BY61" s="54"/>
      <c r="BZ61" s="54"/>
      <c r="CA61" s="54"/>
      <c r="CB61" s="55"/>
      <c r="CC61" s="55"/>
      <c r="CD61" s="55"/>
      <c r="CE61" s="20">
        <f>$AW$10*AW61+$AX$10*AX61+$AZ$10*AZ61+$BA$10*BA61+$BB$10*BB61+$BC$10*BC61+$BD$10*BD61+$BE$10*BE61+$BF$10*BF61+$BG$10*BG61+$BH$10*BH61</f>
        <v>0</v>
      </c>
      <c r="CF61" s="20">
        <f>$BJ$10*BJ61+$BK$10*BK61+$BL$10*BL61+$BN$10*BN61+$BO$10*BO61+$BQ$10*BQ61+$BR$10*BR61+$BT$10*BT61+$BV$10*BV61+$BW$10*BW61+$BY$10*BY61+$BZ$10*BZ61+$CA$10*CA61+$CB$10*CB61+$CC$10*CC61+$CD$10*CD61</f>
        <v>0</v>
      </c>
      <c r="CG61" s="6">
        <f>SUM(CE61:CF61)</f>
        <v>0</v>
      </c>
      <c r="CH61" s="22"/>
      <c r="CI61" s="37">
        <f>CG61-CH61</f>
        <v>0</v>
      </c>
      <c r="CJ61" s="50"/>
      <c r="CK61" s="15"/>
      <c r="CL61" s="48"/>
      <c r="CM61" s="15"/>
      <c r="CN61" s="15"/>
      <c r="CO61" s="15"/>
      <c r="CP61" s="15"/>
      <c r="CQ61" s="15"/>
      <c r="CR61" s="15"/>
      <c r="CS61" s="15"/>
      <c r="CT61" s="15"/>
      <c r="CU61" s="52"/>
      <c r="CV61" s="48"/>
      <c r="CW61" s="48"/>
      <c r="CX61" s="91"/>
      <c r="CY61" s="50"/>
      <c r="CZ61" s="15"/>
      <c r="DA61" s="48"/>
      <c r="DB61" s="15"/>
      <c r="DC61" s="15"/>
      <c r="DD61" s="48"/>
      <c r="DE61" s="15"/>
      <c r="DF61" s="48"/>
      <c r="DG61" s="15"/>
      <c r="DH61" s="48"/>
      <c r="DI61" s="15"/>
      <c r="DJ61" s="15"/>
      <c r="DK61" s="48"/>
      <c r="DL61" s="15"/>
      <c r="DM61" s="15"/>
      <c r="DN61" s="15"/>
      <c r="DO61" s="15"/>
      <c r="DP61" s="15"/>
      <c r="DQ61" s="15"/>
      <c r="DR61" s="15"/>
      <c r="DS61" s="15"/>
      <c r="DT61" s="10"/>
      <c r="DU61" s="48"/>
      <c r="DV61" s="48"/>
      <c r="DW61" s="20">
        <f t="shared" si="19"/>
        <v>0</v>
      </c>
      <c r="DX61" s="20">
        <f t="shared" si="28"/>
        <v>0</v>
      </c>
      <c r="DY61" s="6">
        <f t="shared" si="39"/>
        <v>0</v>
      </c>
      <c r="DZ61" s="33"/>
      <c r="EA61" s="37"/>
    </row>
    <row r="62" spans="1:131" ht="12" customHeight="1">
      <c r="A62" s="18" t="s">
        <v>19</v>
      </c>
      <c r="B62" s="8" t="s">
        <v>3</v>
      </c>
      <c r="C62" s="12">
        <v>575</v>
      </c>
      <c r="D62" s="34"/>
      <c r="E62" s="34">
        <f>AU62+CH62+DZ62</f>
        <v>575</v>
      </c>
      <c r="F62" s="42">
        <f t="shared" si="36"/>
        <v>575</v>
      </c>
      <c r="G62" s="31"/>
      <c r="H62" s="40"/>
      <c r="I62" s="31"/>
      <c r="J62" s="31"/>
      <c r="K62" s="31"/>
      <c r="L62" s="31">
        <v>380</v>
      </c>
      <c r="M62" s="31"/>
      <c r="N62" s="31">
        <v>195</v>
      </c>
      <c r="O62" s="31"/>
      <c r="P62" s="31"/>
      <c r="Q62" s="31"/>
      <c r="R62" s="16">
        <f>SUM(H62:Q62)</f>
        <v>575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21"/>
      <c r="AD62" s="81"/>
      <c r="AE62" s="25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5"/>
      <c r="AR62" s="20">
        <f t="shared" si="33"/>
        <v>0</v>
      </c>
      <c r="AS62" s="20">
        <f t="shared" si="34"/>
        <v>0</v>
      </c>
      <c r="AT62" s="6">
        <f t="shared" si="37"/>
        <v>0</v>
      </c>
      <c r="AU62" s="23"/>
      <c r="AV62" s="37"/>
      <c r="AW62" s="53"/>
      <c r="AX62" s="54"/>
      <c r="AY62" s="48"/>
      <c r="AZ62" s="54"/>
      <c r="BA62" s="54"/>
      <c r="BB62" s="54"/>
      <c r="BC62" s="54"/>
      <c r="BD62" s="54"/>
      <c r="BE62" s="54"/>
      <c r="BF62" s="54"/>
      <c r="BG62" s="54"/>
      <c r="BH62" s="55"/>
      <c r="BI62" s="81"/>
      <c r="BJ62" s="53"/>
      <c r="BK62" s="54"/>
      <c r="BL62" s="10"/>
      <c r="BM62" s="48"/>
      <c r="BN62" s="10"/>
      <c r="BO62" s="10"/>
      <c r="BP62" s="48"/>
      <c r="BQ62" s="54"/>
      <c r="BR62" s="54"/>
      <c r="BS62" s="48"/>
      <c r="BT62" s="54"/>
      <c r="BU62" s="48"/>
      <c r="BV62" s="54"/>
      <c r="BW62" s="54"/>
      <c r="BX62" s="48"/>
      <c r="BY62" s="10"/>
      <c r="BZ62" s="10"/>
      <c r="CA62" s="10"/>
      <c r="CB62" s="21"/>
      <c r="CC62" s="21"/>
      <c r="CD62" s="21"/>
      <c r="CE62" s="20">
        <f>$AW$10*AW62+$AX$10*AX62+$AZ$10*AZ62+$BA$10*BA62+$BB$10*BB62+$BC$10*BC62+$BD$10*BD62+$BE$10*BE62+$BF$10*BF62+$BG$10*BG62+$BH$10*BH62</f>
        <v>0</v>
      </c>
      <c r="CF62" s="20">
        <f>$BJ$10*BJ62+$BK$10*BK62+$BL$10*BL62+$BN$10*BN62+$BO$10*BO62+$BQ$10*BQ62+$BR$10*BR62+$BT$10*BT62+$BV$10*BV62+$BW$10*BW62+$BY$10*BY62+$BZ$10*BZ62+$CA$10*CA62+$CB$10*CB62+$CC$10*CC62+$CD$10*CD62</f>
        <v>0</v>
      </c>
      <c r="CG62" s="6">
        <f>SUM(CE62:CF62)</f>
        <v>0</v>
      </c>
      <c r="CH62" s="22"/>
      <c r="CI62" s="37">
        <f>CG62-CH62</f>
        <v>0</v>
      </c>
      <c r="CJ62" s="50"/>
      <c r="CK62" s="15"/>
      <c r="CL62" s="48"/>
      <c r="CM62" s="15"/>
      <c r="CN62" s="10">
        <v>7</v>
      </c>
      <c r="CO62" s="10">
        <v>35</v>
      </c>
      <c r="CP62" s="10">
        <v>23</v>
      </c>
      <c r="CQ62" s="15"/>
      <c r="CR62" s="15"/>
      <c r="CS62" s="15"/>
      <c r="CT62" s="15"/>
      <c r="CU62" s="52"/>
      <c r="CV62" s="48"/>
      <c r="CW62" s="51">
        <v>380</v>
      </c>
      <c r="CX62" s="91"/>
      <c r="CY62" s="50"/>
      <c r="CZ62" s="15"/>
      <c r="DA62" s="48"/>
      <c r="DB62" s="15"/>
      <c r="DC62" s="15"/>
      <c r="DD62" s="48"/>
      <c r="DE62" s="15"/>
      <c r="DF62" s="48"/>
      <c r="DG62" s="15"/>
      <c r="DH62" s="48"/>
      <c r="DI62" s="15"/>
      <c r="DJ62" s="15"/>
      <c r="DK62" s="48"/>
      <c r="DL62" s="15"/>
      <c r="DM62" s="15"/>
      <c r="DN62" s="15"/>
      <c r="DO62" s="15"/>
      <c r="DP62" s="15"/>
      <c r="DQ62" s="15"/>
      <c r="DR62" s="10">
        <v>8</v>
      </c>
      <c r="DS62" s="10">
        <v>40</v>
      </c>
      <c r="DT62" s="10">
        <v>27</v>
      </c>
      <c r="DU62" s="48"/>
      <c r="DV62" s="51">
        <v>195</v>
      </c>
      <c r="DW62" s="20">
        <f t="shared" si="19"/>
        <v>380</v>
      </c>
      <c r="DX62" s="20">
        <f t="shared" si="28"/>
        <v>195</v>
      </c>
      <c r="DY62" s="6">
        <f t="shared" si="39"/>
        <v>575</v>
      </c>
      <c r="DZ62" s="33">
        <v>575</v>
      </c>
      <c r="EA62" s="37"/>
    </row>
    <row r="63" spans="1:131" ht="21.75" customHeight="1">
      <c r="A63" s="45" t="s">
        <v>20</v>
      </c>
      <c r="B63" s="86" t="s">
        <v>76</v>
      </c>
      <c r="C63" s="16">
        <v>21</v>
      </c>
      <c r="D63" s="87"/>
      <c r="E63" s="34">
        <f>AU63+CH63+DZ63</f>
        <v>21</v>
      </c>
      <c r="F63" s="42">
        <f t="shared" si="36"/>
        <v>21</v>
      </c>
      <c r="G63" s="29"/>
      <c r="H63" s="41"/>
      <c r="I63" s="29"/>
      <c r="J63" s="29"/>
      <c r="K63" s="29"/>
      <c r="L63" s="29"/>
      <c r="M63" s="29"/>
      <c r="N63" s="29"/>
      <c r="O63" s="29"/>
      <c r="P63" s="29"/>
      <c r="Q63" s="29"/>
      <c r="R63" s="16">
        <v>21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21"/>
      <c r="AD63" s="79"/>
      <c r="AE63" s="25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20">
        <f t="shared" si="33"/>
        <v>0</v>
      </c>
      <c r="AS63" s="20">
        <f t="shared" si="34"/>
        <v>0</v>
      </c>
      <c r="AT63" s="6">
        <f t="shared" si="37"/>
        <v>0</v>
      </c>
      <c r="AU63" s="23"/>
      <c r="AV63" s="37">
        <f>AT63-AU63</f>
        <v>0</v>
      </c>
      <c r="AW63" s="53"/>
      <c r="AX63" s="54"/>
      <c r="AY63" s="48"/>
      <c r="AZ63" s="54"/>
      <c r="BA63" s="54"/>
      <c r="BB63" s="54"/>
      <c r="BC63" s="54"/>
      <c r="BD63" s="54"/>
      <c r="BE63" s="54"/>
      <c r="BF63" s="54"/>
      <c r="BG63" s="54"/>
      <c r="BH63" s="55"/>
      <c r="BI63" s="79"/>
      <c r="BJ63" s="53"/>
      <c r="BK63" s="54"/>
      <c r="BL63" s="54"/>
      <c r="BM63" s="48"/>
      <c r="BN63" s="54"/>
      <c r="BO63" s="54"/>
      <c r="BP63" s="48"/>
      <c r="BQ63" s="54"/>
      <c r="BR63" s="54"/>
      <c r="BS63" s="48"/>
      <c r="BT63" s="54"/>
      <c r="BU63" s="48"/>
      <c r="BV63" s="54"/>
      <c r="BW63" s="54"/>
      <c r="BX63" s="48"/>
      <c r="BY63" s="54"/>
      <c r="BZ63" s="54"/>
      <c r="CA63" s="54"/>
      <c r="CB63" s="55"/>
      <c r="CC63" s="55"/>
      <c r="CD63" s="55"/>
      <c r="CE63" s="20">
        <f>$AW$10*AW63+$AX$10*AX63+$AZ$10*AZ63+$BA$10*BA63+$BB$10*BB63+$BC$10*BC63+$BD$10*BD63+$BE$10*BE63+$BF$10*BF63+$BG$10*BG63+$BH$10*BH63</f>
        <v>0</v>
      </c>
      <c r="CF63" s="20">
        <f>$BJ$10*BJ63+$BK$10*BK63+$BL$10*BL63+$BN$10*BN63+$BO$10*BO63+$BQ$10*BQ63+$BR$10*BR63+$BT$10*BT63+$BV$10*BV63+$BW$10*BW63+$BY$10*BY63+$BZ$10*BZ63+$CA$10*CA63+$CB$10*CB63+$CC$10*CC63+$CD$10*CD63</f>
        <v>0</v>
      </c>
      <c r="CG63" s="6">
        <f>SUM(CE63:CF63)</f>
        <v>0</v>
      </c>
      <c r="CH63" s="22"/>
      <c r="CI63" s="37">
        <f>CG63-CH63</f>
        <v>0</v>
      </c>
      <c r="CJ63" s="50"/>
      <c r="CK63" s="15"/>
      <c r="CL63" s="48"/>
      <c r="CM63" s="15"/>
      <c r="CN63" s="15"/>
      <c r="CO63" s="15"/>
      <c r="CP63" s="15"/>
      <c r="CQ63" s="15"/>
      <c r="CR63" s="15"/>
      <c r="CS63" s="15"/>
      <c r="CT63" s="15"/>
      <c r="CU63" s="52"/>
      <c r="CV63" s="48"/>
      <c r="CW63" s="48"/>
      <c r="CX63" s="80"/>
      <c r="CY63" s="53"/>
      <c r="CZ63" s="54"/>
      <c r="DA63" s="48"/>
      <c r="DB63" s="54"/>
      <c r="DC63" s="54"/>
      <c r="DD63" s="48"/>
      <c r="DE63" s="54"/>
      <c r="DF63" s="48"/>
      <c r="DG63" s="54"/>
      <c r="DH63" s="48"/>
      <c r="DI63" s="54"/>
      <c r="DJ63" s="54"/>
      <c r="DK63" s="48"/>
      <c r="DL63" s="54"/>
      <c r="DM63" s="54"/>
      <c r="DN63" s="54"/>
      <c r="DO63" s="54"/>
      <c r="DP63" s="54"/>
      <c r="DQ63" s="54"/>
      <c r="DR63" s="10">
        <v>21</v>
      </c>
      <c r="DS63" s="15"/>
      <c r="DT63" s="15"/>
      <c r="DU63" s="48"/>
      <c r="DV63" s="48"/>
      <c r="DW63" s="20">
        <f t="shared" si="19"/>
        <v>0</v>
      </c>
      <c r="DX63" s="20">
        <f t="shared" si="28"/>
        <v>21</v>
      </c>
      <c r="DY63" s="6">
        <f t="shared" si="39"/>
        <v>21</v>
      </c>
      <c r="DZ63" s="23">
        <v>21</v>
      </c>
      <c r="EA63" s="37">
        <f>DY63-DZ63</f>
        <v>0</v>
      </c>
    </row>
    <row r="64" spans="1:131" ht="24" customHeight="1">
      <c r="A64" s="45" t="s">
        <v>21</v>
      </c>
      <c r="B64" s="86" t="s">
        <v>35</v>
      </c>
      <c r="C64" s="16">
        <v>28</v>
      </c>
      <c r="D64" s="34"/>
      <c r="E64" s="34">
        <f>AU64+CH64+DZ64</f>
        <v>28</v>
      </c>
      <c r="F64" s="42">
        <f t="shared" si="36"/>
        <v>28</v>
      </c>
      <c r="G64" s="31"/>
      <c r="H64" s="40">
        <v>7</v>
      </c>
      <c r="I64" s="31"/>
      <c r="J64" s="31">
        <v>7</v>
      </c>
      <c r="K64" s="31"/>
      <c r="L64" s="31">
        <v>7</v>
      </c>
      <c r="M64" s="31"/>
      <c r="N64" s="31">
        <v>7</v>
      </c>
      <c r="O64" s="31"/>
      <c r="P64" s="31"/>
      <c r="Q64" s="31"/>
      <c r="R64" s="16">
        <f>SUM(H64:Q64)</f>
        <v>28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21"/>
      <c r="AD64" s="79"/>
      <c r="AE64" s="25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20">
        <f t="shared" si="33"/>
        <v>0</v>
      </c>
      <c r="AS64" s="20">
        <f t="shared" si="34"/>
        <v>0</v>
      </c>
      <c r="AT64" s="6">
        <f t="shared" si="37"/>
        <v>0</v>
      </c>
      <c r="AU64" s="33"/>
      <c r="AV64" s="37">
        <f>AT64-AU64</f>
        <v>0</v>
      </c>
      <c r="AW64" s="53"/>
      <c r="AX64" s="10">
        <v>7</v>
      </c>
      <c r="AY64" s="48">
        <v>7</v>
      </c>
      <c r="AZ64" s="54"/>
      <c r="BA64" s="54"/>
      <c r="BB64" s="54"/>
      <c r="BC64" s="54"/>
      <c r="BD64" s="54"/>
      <c r="BE64" s="54"/>
      <c r="BF64" s="54"/>
      <c r="BG64" s="54"/>
      <c r="BH64" s="55"/>
      <c r="BI64" s="79"/>
      <c r="BJ64" s="53"/>
      <c r="BK64" s="10"/>
      <c r="BL64" s="10">
        <v>7</v>
      </c>
      <c r="BM64" s="48">
        <v>7</v>
      </c>
      <c r="BN64" s="54"/>
      <c r="BO64" s="54"/>
      <c r="BP64" s="48"/>
      <c r="BQ64" s="54"/>
      <c r="BR64" s="54"/>
      <c r="BS64" s="48"/>
      <c r="BT64" s="54"/>
      <c r="BU64" s="48"/>
      <c r="BV64" s="54"/>
      <c r="BW64" s="54"/>
      <c r="BX64" s="48"/>
      <c r="BY64" s="54"/>
      <c r="BZ64" s="54"/>
      <c r="CA64" s="54"/>
      <c r="CB64" s="55"/>
      <c r="CC64" s="55"/>
      <c r="CD64" s="55"/>
      <c r="CE64" s="20">
        <f>$AW$10*AW64+$AX$10*AX64+$AZ$10*AZ64+$BA$10*BA64+$BB$10*BB64+$BC$10*BC64+$BD$10*BD64+$BE$10*BE64+$BF$10*BF64+$BG$10*BG64+$BH$10*BH64</f>
        <v>7</v>
      </c>
      <c r="CF64" s="20">
        <f>$BJ$10*BJ64+$BK$10*BK64+$BL$10*BL64+$BN$10*BN64+$BO$10*BO64+$BQ$10*BQ64+$BR$10*BR64+$BT$10*BT64+$BV$10*BV64+$BW$10*BW64+$BY$10*BY64+$BZ$10*BZ64+$CA$10*CA64+$CB$10*CB64+$CC$10*CC64+$CD$10*CD64</f>
        <v>7</v>
      </c>
      <c r="CG64" s="6">
        <f>SUM(CE64:CF64)</f>
        <v>14</v>
      </c>
      <c r="CH64" s="22">
        <v>14</v>
      </c>
      <c r="CI64" s="37">
        <f>CG64-CH64</f>
        <v>0</v>
      </c>
      <c r="CJ64" s="53"/>
      <c r="CK64" s="54"/>
      <c r="CL64" s="48"/>
      <c r="CM64" s="54"/>
      <c r="CN64" s="54"/>
      <c r="CO64" s="54"/>
      <c r="CP64" s="10">
        <v>7</v>
      </c>
      <c r="CQ64" s="54"/>
      <c r="CR64" s="54"/>
      <c r="CS64" s="54"/>
      <c r="CT64" s="54"/>
      <c r="CU64" s="55"/>
      <c r="CV64" s="48"/>
      <c r="CW64" s="48">
        <v>7</v>
      </c>
      <c r="CX64" s="80"/>
      <c r="CY64" s="53"/>
      <c r="CZ64" s="54"/>
      <c r="DA64" s="48"/>
      <c r="DB64" s="54"/>
      <c r="DC64" s="54"/>
      <c r="DD64" s="48"/>
      <c r="DE64" s="54"/>
      <c r="DF64" s="48"/>
      <c r="DG64" s="54"/>
      <c r="DH64" s="48"/>
      <c r="DI64" s="54"/>
      <c r="DJ64" s="54"/>
      <c r="DK64" s="48"/>
      <c r="DL64" s="54"/>
      <c r="DM64" s="54"/>
      <c r="DN64" s="54"/>
      <c r="DO64" s="54"/>
      <c r="DP64" s="54"/>
      <c r="DQ64" s="54"/>
      <c r="DR64" s="15"/>
      <c r="DS64" s="15"/>
      <c r="DT64" s="10">
        <v>7</v>
      </c>
      <c r="DU64" s="48"/>
      <c r="DV64" s="48">
        <v>7</v>
      </c>
      <c r="DW64" s="20">
        <f t="shared" si="19"/>
        <v>7</v>
      </c>
      <c r="DX64" s="20">
        <f t="shared" si="28"/>
        <v>7</v>
      </c>
      <c r="DY64" s="6">
        <f t="shared" si="39"/>
        <v>14</v>
      </c>
      <c r="DZ64" s="23">
        <v>14</v>
      </c>
      <c r="EA64" s="37">
        <f>DY64-DZ64</f>
        <v>0</v>
      </c>
    </row>
    <row r="65" spans="1:131" ht="12.75" customHeight="1">
      <c r="A65" s="45" t="s">
        <v>22</v>
      </c>
      <c r="B65" s="8" t="s">
        <v>2</v>
      </c>
      <c r="C65" s="12"/>
      <c r="D65" s="34"/>
      <c r="E65" s="34"/>
      <c r="F65" s="42"/>
      <c r="G65" s="31"/>
      <c r="H65" s="40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9"/>
      <c r="T65" s="9"/>
      <c r="U65" s="9"/>
      <c r="V65" s="9"/>
      <c r="W65" s="9"/>
      <c r="X65" s="9"/>
      <c r="Y65" s="9"/>
      <c r="Z65" s="9"/>
      <c r="AA65" s="9"/>
      <c r="AB65" s="9"/>
      <c r="AC65" s="20"/>
      <c r="AD65" s="80"/>
      <c r="AE65" s="24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6"/>
      <c r="AU65" s="22"/>
      <c r="AV65" s="37"/>
      <c r="AW65" s="53"/>
      <c r="AX65" s="54"/>
      <c r="AY65" s="47"/>
      <c r="AZ65" s="54"/>
      <c r="BA65" s="54"/>
      <c r="BB65" s="54"/>
      <c r="BC65" s="54"/>
      <c r="BD65" s="54"/>
      <c r="BE65" s="54"/>
      <c r="BF65" s="54"/>
      <c r="BG65" s="54"/>
      <c r="BH65" s="55"/>
      <c r="BI65" s="80"/>
      <c r="BJ65" s="53"/>
      <c r="BK65" s="54"/>
      <c r="BL65" s="54"/>
      <c r="BM65" s="47"/>
      <c r="BN65" s="54"/>
      <c r="BO65" s="54"/>
      <c r="BP65" s="47"/>
      <c r="BQ65" s="54"/>
      <c r="BR65" s="54"/>
      <c r="BS65" s="47"/>
      <c r="BT65" s="54"/>
      <c r="BU65" s="47"/>
      <c r="BV65" s="54"/>
      <c r="BW65" s="54"/>
      <c r="BX65" s="47"/>
      <c r="BY65" s="54"/>
      <c r="BZ65" s="54"/>
      <c r="CA65" s="54"/>
      <c r="CB65" s="55"/>
      <c r="CC65" s="55"/>
      <c r="CD65" s="55"/>
      <c r="CE65" s="20">
        <f t="shared" si="35"/>
        <v>0</v>
      </c>
      <c r="CF65" s="20">
        <f>$BJ$10*BJ65+$BK$10*BK65+$BL$10*BL65+$BN$10*BN65+$BO$10*BO65+$BQ$10*BQ65+$BR$10*BR65+$BT$10*BT65+$BV$10*BV65+$BW$10*BW65+$BY$10*BY65+$BZ$10*BZ65+$CA$10*CA65</f>
        <v>0</v>
      </c>
      <c r="CG65" s="6">
        <f t="shared" si="38"/>
        <v>0</v>
      </c>
      <c r="CH65" s="22"/>
      <c r="CI65" s="37"/>
      <c r="CJ65" s="24"/>
      <c r="CK65" s="9"/>
      <c r="CL65" s="47"/>
      <c r="CM65" s="9"/>
      <c r="CN65" s="9"/>
      <c r="CO65" s="9"/>
      <c r="CP65" s="9"/>
      <c r="CQ65" s="9"/>
      <c r="CR65" s="9"/>
      <c r="CS65" s="9"/>
      <c r="CT65" s="9"/>
      <c r="CU65" s="20"/>
      <c r="CV65" s="47"/>
      <c r="CW65" s="47"/>
      <c r="CX65" s="80"/>
      <c r="CY65" s="24"/>
      <c r="CZ65" s="9"/>
      <c r="DA65" s="47"/>
      <c r="DB65" s="9"/>
      <c r="DC65" s="9"/>
      <c r="DD65" s="47"/>
      <c r="DE65" s="9"/>
      <c r="DF65" s="47"/>
      <c r="DG65" s="9"/>
      <c r="DH65" s="47"/>
      <c r="DI65" s="9"/>
      <c r="DJ65" s="9"/>
      <c r="DK65" s="47"/>
      <c r="DL65" s="9"/>
      <c r="DM65" s="9"/>
      <c r="DN65" s="9"/>
      <c r="DO65" s="9"/>
      <c r="DP65" s="9"/>
      <c r="DQ65" s="9"/>
      <c r="DR65" s="9"/>
      <c r="DS65" s="9"/>
      <c r="DT65" s="20"/>
      <c r="DU65" s="47"/>
      <c r="DV65" s="47"/>
      <c r="DW65" s="20">
        <f t="shared" si="19"/>
        <v>0</v>
      </c>
      <c r="DX65" s="20">
        <f>$CY$10*CY65+$CZ$10*CZ65+$DB$10*DB65+$DC$10*DC65+$DE$10*DE65+$DG$10*DG65+$DI$10*DI65+$DJ$10*DJ65+$DL$10*DL65+$DM$10*DM65+$DQ$10*DQ65+$DR$10*DR65+$DS$10*DS65</f>
        <v>0</v>
      </c>
      <c r="DY65" s="6">
        <f t="shared" si="39"/>
        <v>0</v>
      </c>
      <c r="DZ65" s="22"/>
      <c r="EA65" s="37"/>
    </row>
    <row r="66" spans="1:131" ht="21.75" customHeight="1">
      <c r="A66" s="45" t="s">
        <v>26</v>
      </c>
      <c r="B66" s="28" t="s">
        <v>78</v>
      </c>
      <c r="C66" s="7">
        <f>C13+C24+C27+C28+C32+C38+C43+C58+C63+C64</f>
        <v>4287</v>
      </c>
      <c r="D66" s="8"/>
      <c r="E66" s="8"/>
      <c r="F66" s="8">
        <f>SUM(F13:F65)</f>
        <v>4287</v>
      </c>
      <c r="G66" s="15"/>
      <c r="H66" s="7">
        <f>H28+H32+H38+H43+H58+H63+H64</f>
        <v>843</v>
      </c>
      <c r="I66" s="10"/>
      <c r="J66" s="7">
        <f>J28+J32+J38+J43+J58+J63+J64</f>
        <v>397</v>
      </c>
      <c r="K66" s="10"/>
      <c r="L66" s="7">
        <f>L28+L32+L38+L43+L58+L63+L64</f>
        <v>703</v>
      </c>
      <c r="M66" s="10"/>
      <c r="N66" s="7">
        <f>N28+N32+N38+N43+N58+N63+N64</f>
        <v>476</v>
      </c>
      <c r="O66" s="15"/>
      <c r="P66" s="8">
        <f>P28+P32+P38+P43+P58+P63+P64</f>
        <v>0</v>
      </c>
      <c r="Q66" s="15"/>
      <c r="R66" s="8">
        <f>SUM(R13:R65)</f>
        <v>4287</v>
      </c>
      <c r="S66" s="8">
        <f>SUM(S13:S65)</f>
        <v>36</v>
      </c>
      <c r="T66" s="8">
        <f>SUM(T13:T65)</f>
        <v>36</v>
      </c>
      <c r="U66" s="8">
        <f>SUM(U13:U65)</f>
        <v>36</v>
      </c>
      <c r="V66" s="8">
        <f aca="true" t="shared" si="40" ref="V66:AC66">SUM(V13:V65)</f>
        <v>36</v>
      </c>
      <c r="W66" s="8">
        <f t="shared" si="40"/>
        <v>36</v>
      </c>
      <c r="X66" s="8">
        <f t="shared" si="40"/>
        <v>0</v>
      </c>
      <c r="Y66" s="8">
        <f t="shared" si="40"/>
        <v>0</v>
      </c>
      <c r="Z66" s="8">
        <f t="shared" si="40"/>
        <v>0</v>
      </c>
      <c r="AA66" s="8">
        <f t="shared" si="40"/>
        <v>0</v>
      </c>
      <c r="AB66" s="8">
        <f t="shared" si="40"/>
        <v>0</v>
      </c>
      <c r="AC66" s="33">
        <f t="shared" si="40"/>
        <v>0</v>
      </c>
      <c r="AD66" s="80"/>
      <c r="AE66" s="59">
        <f aca="true" t="shared" si="41" ref="AE66:AQ66">SUM(AE13:AE65)</f>
        <v>36</v>
      </c>
      <c r="AF66" s="59">
        <f t="shared" si="41"/>
        <v>36</v>
      </c>
      <c r="AG66" s="59">
        <f t="shared" si="41"/>
        <v>36</v>
      </c>
      <c r="AH66" s="59">
        <f t="shared" si="41"/>
        <v>36</v>
      </c>
      <c r="AI66" s="59">
        <f t="shared" si="41"/>
        <v>36</v>
      </c>
      <c r="AJ66" s="59">
        <f t="shared" si="41"/>
        <v>36</v>
      </c>
      <c r="AK66" s="59">
        <f t="shared" si="41"/>
        <v>30</v>
      </c>
      <c r="AL66" s="59">
        <f t="shared" si="41"/>
        <v>0</v>
      </c>
      <c r="AM66" s="59">
        <f t="shared" si="41"/>
        <v>0</v>
      </c>
      <c r="AN66" s="59">
        <f t="shared" si="41"/>
        <v>0</v>
      </c>
      <c r="AO66" s="59">
        <f t="shared" si="41"/>
        <v>0</v>
      </c>
      <c r="AP66" s="59">
        <f t="shared" si="41"/>
        <v>0</v>
      </c>
      <c r="AQ66" s="59">
        <f t="shared" si="41"/>
        <v>0</v>
      </c>
      <c r="AR66" s="60">
        <f>SUM(AR11:AR65)</f>
        <v>612</v>
      </c>
      <c r="AS66" s="60">
        <f>SUM(AS11:AS65)</f>
        <v>810</v>
      </c>
      <c r="AT66" s="60">
        <f>AT13+AT24+AT27+AT28+AT32+AT38+AT43+AT58+AT63+AT64</f>
        <v>1422</v>
      </c>
      <c r="AU66" s="23">
        <f>AU13+AU24+AU27+AU28+AU32+AU38+AU43+AU58+AU63+AU64</f>
        <v>1422</v>
      </c>
      <c r="AV66" s="61">
        <f aca="true" t="shared" si="42" ref="AV66:BB66">SUM(AV13:AV65)</f>
        <v>0</v>
      </c>
      <c r="AW66" s="60">
        <f t="shared" si="42"/>
        <v>35</v>
      </c>
      <c r="AX66" s="60">
        <f t="shared" si="42"/>
        <v>35</v>
      </c>
      <c r="AY66" s="48">
        <f>AY28+AY32+AY38+AY43+AY58+AY64</f>
        <v>856</v>
      </c>
      <c r="AZ66" s="60">
        <f t="shared" si="42"/>
        <v>36</v>
      </c>
      <c r="BA66" s="60">
        <f t="shared" si="42"/>
        <v>36</v>
      </c>
      <c r="BB66" s="60">
        <f t="shared" si="42"/>
        <v>36</v>
      </c>
      <c r="BC66" s="60">
        <f aca="true" t="shared" si="43" ref="BC66:BH66">SUM(BC13:BC65)</f>
        <v>0</v>
      </c>
      <c r="BD66" s="60">
        <f t="shared" si="43"/>
        <v>0</v>
      </c>
      <c r="BE66" s="60">
        <f t="shared" si="43"/>
        <v>0</v>
      </c>
      <c r="BF66" s="60">
        <f t="shared" si="43"/>
        <v>0</v>
      </c>
      <c r="BG66" s="60">
        <f t="shared" si="43"/>
        <v>0</v>
      </c>
      <c r="BH66" s="60">
        <f t="shared" si="43"/>
        <v>0</v>
      </c>
      <c r="BI66" s="80"/>
      <c r="BJ66" s="59">
        <f aca="true" t="shared" si="44" ref="BJ66:CA66">SUM(BJ13:BJ65)</f>
        <v>36</v>
      </c>
      <c r="BK66" s="59">
        <f t="shared" si="44"/>
        <v>35</v>
      </c>
      <c r="BL66" s="59">
        <f t="shared" si="44"/>
        <v>35</v>
      </c>
      <c r="BM66" s="48">
        <f>BM28+BM32+BM38+BM43+BM58+BM64</f>
        <v>405</v>
      </c>
      <c r="BN66" s="59">
        <f t="shared" si="44"/>
        <v>36</v>
      </c>
      <c r="BO66" s="59">
        <f t="shared" si="44"/>
        <v>36</v>
      </c>
      <c r="BP66" s="48">
        <f>BP28+BP32+BP38+BP43+BP58</f>
        <v>83</v>
      </c>
      <c r="BQ66" s="59">
        <f t="shared" si="44"/>
        <v>36</v>
      </c>
      <c r="BR66" s="59">
        <f t="shared" si="44"/>
        <v>36</v>
      </c>
      <c r="BS66" s="48">
        <f>BS28+BS32+BS38+BS43+BS58</f>
        <v>40</v>
      </c>
      <c r="BT66" s="59">
        <f t="shared" si="44"/>
        <v>36</v>
      </c>
      <c r="BU66" s="48">
        <f>BU28+BU32+BU38+BU43+BU58</f>
        <v>68</v>
      </c>
      <c r="BV66" s="59">
        <f t="shared" si="44"/>
        <v>36</v>
      </c>
      <c r="BW66" s="59">
        <f t="shared" si="44"/>
        <v>34</v>
      </c>
      <c r="BX66" s="48">
        <f>BX28+BX32+BX38+BX43+BX58</f>
        <v>65</v>
      </c>
      <c r="BY66" s="59">
        <f t="shared" si="44"/>
        <v>0</v>
      </c>
      <c r="BZ66" s="59">
        <f t="shared" si="44"/>
        <v>0</v>
      </c>
      <c r="CA66" s="59">
        <f t="shared" si="44"/>
        <v>0</v>
      </c>
      <c r="CB66" s="59">
        <f>SUM(CB13:CB65)</f>
        <v>0</v>
      </c>
      <c r="CC66" s="59">
        <f>SUM(CC13:CC65)</f>
        <v>0</v>
      </c>
      <c r="CD66" s="59">
        <f>SUM(CD13:CD65)</f>
        <v>0</v>
      </c>
      <c r="CE66" s="60">
        <f>SUM(CE11:CE65)</f>
        <v>606</v>
      </c>
      <c r="CF66" s="60">
        <f>SUM(CF11:CF65)</f>
        <v>822</v>
      </c>
      <c r="CG66" s="60">
        <f>CG13+CG24+CG27+CG28+CG32+CG38+CG43+CG58+CG63+CG64</f>
        <v>1428</v>
      </c>
      <c r="CH66" s="23">
        <f>CH13+CH24+CH27+CH28+CH32+CH38+CH43+CH58+CH63+CH64</f>
        <v>1428</v>
      </c>
      <c r="CI66" s="61">
        <f aca="true" t="shared" si="45" ref="CI66:CP66">SUM(CI13:CI65)</f>
        <v>0</v>
      </c>
      <c r="CJ66" s="60">
        <f t="shared" si="45"/>
        <v>36</v>
      </c>
      <c r="CK66" s="60">
        <f t="shared" si="45"/>
        <v>36</v>
      </c>
      <c r="CL66" s="48">
        <f>CL28+CL32+CL38+CL43+CL58</f>
        <v>26</v>
      </c>
      <c r="CM66" s="60">
        <f t="shared" si="45"/>
        <v>36</v>
      </c>
      <c r="CN66" s="60">
        <f t="shared" si="45"/>
        <v>36</v>
      </c>
      <c r="CO66" s="60">
        <f t="shared" si="45"/>
        <v>35</v>
      </c>
      <c r="CP66" s="60">
        <f t="shared" si="45"/>
        <v>30</v>
      </c>
      <c r="CQ66" s="59">
        <f>SUM(CQ13:CQ65)</f>
        <v>0</v>
      </c>
      <c r="CR66" s="54"/>
      <c r="CS66" s="54"/>
      <c r="CT66" s="54"/>
      <c r="CU66" s="62">
        <f>SUM(CU13:CU65)</f>
        <v>0</v>
      </c>
      <c r="CV66" s="48">
        <f>CV28+CV32+CV38+CV43+CV58</f>
        <v>34</v>
      </c>
      <c r="CW66" s="48">
        <v>703</v>
      </c>
      <c r="CX66" s="80"/>
      <c r="CY66" s="59">
        <f aca="true" t="shared" si="46" ref="CY66:DT66">SUM(CY13:CY65)</f>
        <v>36</v>
      </c>
      <c r="CZ66" s="60">
        <f t="shared" si="46"/>
        <v>36</v>
      </c>
      <c r="DA66" s="48">
        <f>DA28+DA32+DA38+DA43+DA58</f>
        <v>54</v>
      </c>
      <c r="DB66" s="60">
        <f t="shared" si="46"/>
        <v>36</v>
      </c>
      <c r="DC66" s="60">
        <f t="shared" si="46"/>
        <v>36</v>
      </c>
      <c r="DD66" s="48">
        <f>DD28+DD32+DD38+DD43+DD58</f>
        <v>60</v>
      </c>
      <c r="DE66" s="60">
        <f>SUM(DE13:DE65)</f>
        <v>36</v>
      </c>
      <c r="DF66" s="48">
        <f>DF28+DF32+DF38+DF43+DF58</f>
        <v>28</v>
      </c>
      <c r="DG66" s="60">
        <f t="shared" si="46"/>
        <v>36</v>
      </c>
      <c r="DH66" s="48">
        <f>DH28+DH32+DH38+DH43+DH58</f>
        <v>24</v>
      </c>
      <c r="DI66" s="60">
        <f t="shared" si="46"/>
        <v>36</v>
      </c>
      <c r="DJ66" s="60">
        <f t="shared" si="46"/>
        <v>36</v>
      </c>
      <c r="DK66" s="48">
        <f>DK28+DK32+DK38+DK43+DK58</f>
        <v>60</v>
      </c>
      <c r="DL66" s="60">
        <f t="shared" si="46"/>
        <v>36</v>
      </c>
      <c r="DM66" s="60">
        <f t="shared" si="46"/>
        <v>36</v>
      </c>
      <c r="DN66" s="60"/>
      <c r="DO66" s="60"/>
      <c r="DP66" s="60"/>
      <c r="DQ66" s="60">
        <f t="shared" si="46"/>
        <v>0</v>
      </c>
      <c r="DR66" s="60">
        <f t="shared" si="46"/>
        <v>35</v>
      </c>
      <c r="DS66" s="60">
        <f t="shared" si="46"/>
        <v>40</v>
      </c>
      <c r="DT66" s="60">
        <f t="shared" si="46"/>
        <v>34</v>
      </c>
      <c r="DU66" s="48">
        <f>DU28+DU32+DU38+DU43+DU58</f>
        <v>48</v>
      </c>
      <c r="DV66" s="48">
        <v>476</v>
      </c>
      <c r="DW66" s="60">
        <f>SUM(DW11:DW65)</f>
        <v>596</v>
      </c>
      <c r="DX66" s="60">
        <f>SUM(DX11:DX65)</f>
        <v>841</v>
      </c>
      <c r="DY66" s="60">
        <f>DY13+DY24+DY27+DY28+DY32+DY38+DY43+DY58+DY63+DY64</f>
        <v>1437</v>
      </c>
      <c r="DZ66" s="23">
        <f>DZ13+DZ24+DZ27+DZ28+DZ32+DZ38+DZ43+DZ58+DZ63+DZ64</f>
        <v>1437</v>
      </c>
      <c r="EA66" s="38">
        <f>SUM(EA13:EA65)</f>
        <v>0</v>
      </c>
    </row>
    <row r="67" spans="1:128" ht="8.25" customHeight="1">
      <c r="A67" s="3"/>
      <c r="B67" s="3"/>
      <c r="AR67" s="3">
        <f>SUM(S10:Z10)</f>
        <v>17</v>
      </c>
      <c r="AS67" s="3">
        <f>SUM(AE10:AQ10)</f>
        <v>23</v>
      </c>
      <c r="CE67" s="3">
        <f>SUM(AW10:BH10)</f>
        <v>17</v>
      </c>
      <c r="CF67" s="3">
        <f>SUM(BJ10:CD10)</f>
        <v>23</v>
      </c>
      <c r="DW67" s="3">
        <f>SUM(CJ10:CU10)</f>
        <v>17</v>
      </c>
      <c r="DX67" s="3">
        <f>SUM(CY10:DT10)</f>
        <v>23</v>
      </c>
    </row>
    <row r="68" spans="1:73" ht="40.5" customHeight="1">
      <c r="A68" s="3"/>
      <c r="B68" s="3"/>
      <c r="AK68" s="3" t="s">
        <v>141</v>
      </c>
      <c r="BE68" s="3" t="s">
        <v>141</v>
      </c>
      <c r="BU68" s="3" t="s">
        <v>142</v>
      </c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  <row r="307" spans="1:2" ht="12.75">
      <c r="A307" s="3"/>
      <c r="B307" s="3"/>
    </row>
    <row r="308" spans="1:2" ht="12.75">
      <c r="A308" s="3"/>
      <c r="B308" s="3"/>
    </row>
    <row r="309" spans="1:2" ht="12.75">
      <c r="A309" s="3"/>
      <c r="B309" s="3"/>
    </row>
    <row r="310" spans="1:2" ht="12.75">
      <c r="A310" s="3"/>
      <c r="B310" s="3"/>
    </row>
    <row r="311" spans="1:2" ht="12.75">
      <c r="A311" s="3"/>
      <c r="B311" s="3"/>
    </row>
    <row r="312" spans="1:2" ht="12.75">
      <c r="A312" s="3"/>
      <c r="B312" s="3"/>
    </row>
    <row r="313" spans="1:2" ht="12.75">
      <c r="A313" s="3"/>
      <c r="B313" s="3"/>
    </row>
    <row r="314" spans="1:2" ht="12.75">
      <c r="A314" s="3"/>
      <c r="B314" s="3"/>
    </row>
    <row r="315" spans="1:2" ht="12.75">
      <c r="A315" s="3"/>
      <c r="B315" s="3"/>
    </row>
    <row r="316" spans="1:2" ht="12.75">
      <c r="A316" s="3"/>
      <c r="B316" s="3"/>
    </row>
    <row r="317" spans="1:2" ht="12.75">
      <c r="A317" s="3"/>
      <c r="B317" s="3"/>
    </row>
    <row r="318" spans="1:2" ht="12.75">
      <c r="A318" s="3"/>
      <c r="B318" s="3"/>
    </row>
    <row r="319" spans="1:2" ht="12.75">
      <c r="A319" s="3"/>
      <c r="B319" s="3"/>
    </row>
    <row r="320" spans="1:2" ht="12.75">
      <c r="A320" s="3"/>
      <c r="B320" s="3"/>
    </row>
    <row r="321" spans="1:2" ht="12.75">
      <c r="A321" s="3"/>
      <c r="B321" s="3"/>
    </row>
    <row r="322" spans="1:2" ht="12.75">
      <c r="A322" s="3"/>
      <c r="B322" s="3"/>
    </row>
    <row r="323" spans="1:2" ht="12.75">
      <c r="A323" s="3"/>
      <c r="B323" s="3"/>
    </row>
    <row r="324" spans="1:2" ht="12.75">
      <c r="A324" s="3"/>
      <c r="B324" s="3"/>
    </row>
    <row r="325" spans="1:2" ht="12.75">
      <c r="A325" s="3"/>
      <c r="B325" s="3"/>
    </row>
    <row r="326" spans="1:2" ht="12.75">
      <c r="A326" s="3"/>
      <c r="B326" s="3"/>
    </row>
    <row r="327" spans="1:2" ht="12.75">
      <c r="A327" s="3"/>
      <c r="B327" s="3"/>
    </row>
    <row r="328" spans="1:2" ht="12.75">
      <c r="A328" s="3"/>
      <c r="B328" s="3"/>
    </row>
    <row r="329" spans="1:2" ht="12.75">
      <c r="A329" s="3"/>
      <c r="B329" s="3"/>
    </row>
    <row r="330" spans="1:2" ht="12.75">
      <c r="A330" s="3"/>
      <c r="B330" s="3"/>
    </row>
    <row r="331" spans="1:2" ht="12.75">
      <c r="A331" s="3"/>
      <c r="B331" s="3"/>
    </row>
    <row r="332" spans="1:2" ht="12.75">
      <c r="A332" s="3"/>
      <c r="B332" s="3"/>
    </row>
    <row r="333" spans="1:2" ht="12.75">
      <c r="A333" s="3"/>
      <c r="B333" s="3"/>
    </row>
    <row r="334" spans="1:2" ht="12.75">
      <c r="A334" s="3"/>
      <c r="B334" s="3"/>
    </row>
    <row r="335" spans="1:2" ht="12.75">
      <c r="A335" s="3"/>
      <c r="B335" s="3"/>
    </row>
    <row r="336" spans="1:2" ht="12.75">
      <c r="A336" s="3"/>
      <c r="B336" s="3"/>
    </row>
    <row r="337" spans="1:2" ht="12.75">
      <c r="A337" s="3"/>
      <c r="B337" s="3"/>
    </row>
    <row r="338" spans="1:2" ht="12.75">
      <c r="A338" s="3"/>
      <c r="B338" s="3"/>
    </row>
    <row r="339" spans="1:2" ht="12.75">
      <c r="A339" s="3"/>
      <c r="B339" s="3"/>
    </row>
    <row r="340" spans="1:2" ht="12.75">
      <c r="A340" s="3"/>
      <c r="B340" s="3"/>
    </row>
    <row r="341" spans="1:2" ht="12.75">
      <c r="A341" s="3"/>
      <c r="B341" s="3"/>
    </row>
    <row r="342" spans="1:2" ht="12.75">
      <c r="A342" s="3"/>
      <c r="B342" s="3"/>
    </row>
    <row r="343" spans="1:2" ht="12.75">
      <c r="A343" s="3"/>
      <c r="B343" s="3"/>
    </row>
    <row r="344" spans="1:2" ht="12.75">
      <c r="A344" s="3"/>
      <c r="B344" s="3"/>
    </row>
    <row r="345" spans="1:2" ht="12.75">
      <c r="A345" s="3"/>
      <c r="B345" s="3"/>
    </row>
    <row r="346" spans="1:2" ht="12.75">
      <c r="A346" s="3"/>
      <c r="B346" s="3"/>
    </row>
    <row r="347" spans="1:2" ht="12.75">
      <c r="A347" s="3"/>
      <c r="B347" s="3"/>
    </row>
    <row r="348" spans="1:2" ht="12.75">
      <c r="A348" s="3"/>
      <c r="B348" s="3"/>
    </row>
    <row r="349" spans="1:2" ht="12.75">
      <c r="A349" s="3"/>
      <c r="B349" s="3"/>
    </row>
    <row r="350" spans="1:2" ht="12.75">
      <c r="A350" s="3"/>
      <c r="B350" s="3"/>
    </row>
    <row r="351" spans="1:2" ht="12.75">
      <c r="A351" s="3"/>
      <c r="B351" s="3"/>
    </row>
    <row r="352" spans="1:2" ht="12.75">
      <c r="A352" s="3"/>
      <c r="B352" s="3"/>
    </row>
    <row r="353" spans="1:2" ht="12.75">
      <c r="A353" s="3"/>
      <c r="B353" s="3"/>
    </row>
    <row r="354" spans="1:2" ht="12.75">
      <c r="A354" s="3"/>
      <c r="B354" s="3"/>
    </row>
    <row r="355" spans="1:2" ht="12.75">
      <c r="A355" s="3"/>
      <c r="B355" s="3"/>
    </row>
    <row r="356" spans="1:2" ht="12.75">
      <c r="A356" s="3"/>
      <c r="B356" s="3"/>
    </row>
    <row r="357" spans="1:2" ht="12.75">
      <c r="A357" s="3"/>
      <c r="B357" s="3"/>
    </row>
    <row r="358" spans="1:2" ht="12.75">
      <c r="A358" s="3"/>
      <c r="B358" s="3"/>
    </row>
    <row r="359" spans="1:2" ht="12.75">
      <c r="A359" s="3"/>
      <c r="B359" s="3"/>
    </row>
    <row r="360" spans="1:2" ht="12.75">
      <c r="A360" s="3"/>
      <c r="B360" s="3"/>
    </row>
    <row r="361" spans="1:2" ht="12.75">
      <c r="A361" s="3"/>
      <c r="B361" s="3"/>
    </row>
    <row r="362" spans="1:2" ht="12.75">
      <c r="A362" s="3"/>
      <c r="B362" s="3"/>
    </row>
    <row r="363" spans="1:2" ht="12.75">
      <c r="A363" s="3"/>
      <c r="B363" s="3"/>
    </row>
    <row r="364" spans="1:2" ht="12.75">
      <c r="A364" s="3"/>
      <c r="B364" s="3"/>
    </row>
    <row r="365" spans="1:2" ht="12.75">
      <c r="A365" s="3"/>
      <c r="B365" s="3"/>
    </row>
    <row r="366" spans="1:2" ht="12.75">
      <c r="A366" s="3"/>
      <c r="B366" s="3"/>
    </row>
    <row r="367" spans="1:2" ht="12.75">
      <c r="A367" s="3"/>
      <c r="B367" s="3"/>
    </row>
    <row r="368" spans="1:2" ht="12.75">
      <c r="A368" s="3"/>
      <c r="B368" s="3"/>
    </row>
    <row r="369" spans="1:2" ht="12.75">
      <c r="A369" s="3"/>
      <c r="B369" s="3"/>
    </row>
    <row r="370" spans="1:2" ht="12.75">
      <c r="A370" s="3"/>
      <c r="B370" s="3"/>
    </row>
    <row r="371" spans="1:2" ht="12.75">
      <c r="A371" s="3"/>
      <c r="B371" s="3"/>
    </row>
    <row r="372" spans="1:2" ht="12.75">
      <c r="A372" s="3"/>
      <c r="B372" s="3"/>
    </row>
    <row r="373" spans="1:2" ht="12.75">
      <c r="A373" s="3"/>
      <c r="B373" s="3"/>
    </row>
    <row r="374" spans="1:2" ht="12.75">
      <c r="A374" s="3"/>
      <c r="B374" s="3"/>
    </row>
    <row r="375" spans="1:2" ht="12.75">
      <c r="A375" s="3"/>
      <c r="B375" s="3"/>
    </row>
    <row r="376" spans="1:2" ht="12.75">
      <c r="A376" s="3"/>
      <c r="B376" s="3"/>
    </row>
    <row r="377" spans="1:2" ht="12.75">
      <c r="A377" s="3"/>
      <c r="B377" s="3"/>
    </row>
    <row r="378" spans="1:2" ht="12.75">
      <c r="A378" s="3"/>
      <c r="B378" s="3"/>
    </row>
    <row r="379" spans="1:2" ht="12.75">
      <c r="A379" s="3"/>
      <c r="B379" s="3"/>
    </row>
    <row r="380" spans="1:2" ht="12.75">
      <c r="A380" s="3"/>
      <c r="B380" s="3"/>
    </row>
    <row r="381" spans="1:2" ht="12.75">
      <c r="A381" s="3"/>
      <c r="B381" s="3"/>
    </row>
    <row r="382" spans="1:2" ht="12.75">
      <c r="A382" s="3"/>
      <c r="B382" s="3"/>
    </row>
    <row r="383" spans="1:2" ht="12.75">
      <c r="A383" s="3"/>
      <c r="B383" s="3"/>
    </row>
    <row r="384" spans="1:2" ht="12.75">
      <c r="A384" s="3"/>
      <c r="B384" s="3"/>
    </row>
    <row r="385" spans="1:2" ht="12.75">
      <c r="A385" s="3"/>
      <c r="B385" s="3"/>
    </row>
    <row r="386" spans="1:2" ht="12.75">
      <c r="A386" s="3"/>
      <c r="B386" s="3"/>
    </row>
    <row r="387" spans="1:2" ht="12.75">
      <c r="A387" s="3"/>
      <c r="B387" s="3"/>
    </row>
    <row r="388" spans="1:2" ht="12.75">
      <c r="A388" s="3"/>
      <c r="B388" s="3"/>
    </row>
    <row r="389" spans="1:2" ht="12.75">
      <c r="A389" s="3"/>
      <c r="B389" s="3"/>
    </row>
    <row r="390" spans="1:2" ht="12.75">
      <c r="A390" s="3"/>
      <c r="B390" s="3"/>
    </row>
    <row r="391" spans="1:2" ht="12.75">
      <c r="A391" s="3"/>
      <c r="B391" s="3"/>
    </row>
    <row r="392" spans="1:2" ht="12.75">
      <c r="A392" s="3"/>
      <c r="B392" s="3"/>
    </row>
    <row r="393" spans="1:2" ht="12.75">
      <c r="A393" s="3"/>
      <c r="B393" s="3"/>
    </row>
    <row r="394" spans="1:2" ht="12.75">
      <c r="A394" s="3"/>
      <c r="B394" s="3"/>
    </row>
    <row r="395" spans="1:2" ht="12.75">
      <c r="A395" s="3"/>
      <c r="B395" s="3"/>
    </row>
    <row r="396" spans="1:2" ht="12.75">
      <c r="A396" s="3"/>
      <c r="B396" s="3"/>
    </row>
    <row r="397" spans="1:2" ht="12.75">
      <c r="A397" s="3"/>
      <c r="B397" s="3"/>
    </row>
    <row r="398" spans="1:2" ht="12.75">
      <c r="A398" s="3"/>
      <c r="B398" s="3"/>
    </row>
    <row r="399" spans="1:2" ht="12.75">
      <c r="A399" s="3"/>
      <c r="B399" s="3"/>
    </row>
    <row r="400" spans="1:2" ht="12.75">
      <c r="A400" s="3"/>
      <c r="B400" s="3"/>
    </row>
    <row r="401" spans="1:2" ht="12.75">
      <c r="A401" s="3"/>
      <c r="B401" s="3"/>
    </row>
    <row r="402" spans="1:2" ht="12.75">
      <c r="A402" s="3"/>
      <c r="B402" s="3"/>
    </row>
    <row r="403" spans="1:2" ht="12.75">
      <c r="A403" s="3"/>
      <c r="B403" s="3"/>
    </row>
    <row r="404" spans="1:2" ht="12.75">
      <c r="A404" s="3"/>
      <c r="B404" s="3"/>
    </row>
    <row r="405" spans="1:2" ht="12.75">
      <c r="A405" s="3"/>
      <c r="B405" s="3"/>
    </row>
    <row r="406" spans="1:2" ht="12.75">
      <c r="A406" s="3"/>
      <c r="B406" s="3"/>
    </row>
    <row r="407" spans="1:2" ht="12.75">
      <c r="A407" s="3"/>
      <c r="B407" s="3"/>
    </row>
    <row r="408" spans="1:2" ht="12.75">
      <c r="A408" s="3"/>
      <c r="B408" s="3"/>
    </row>
    <row r="409" spans="1:2" ht="12.75">
      <c r="A409" s="3"/>
      <c r="B409" s="3"/>
    </row>
    <row r="410" spans="1:2" ht="12.75">
      <c r="A410" s="3"/>
      <c r="B410" s="3"/>
    </row>
    <row r="411" spans="1:2" ht="12.75">
      <c r="A411" s="3"/>
      <c r="B411" s="3"/>
    </row>
    <row r="412" spans="1:2" ht="12.75">
      <c r="A412" s="3"/>
      <c r="B412" s="3"/>
    </row>
    <row r="413" spans="1:2" ht="12.75">
      <c r="A413" s="3"/>
      <c r="B413" s="3"/>
    </row>
    <row r="414" spans="1:2" ht="12.75">
      <c r="A414" s="3"/>
      <c r="B414" s="3"/>
    </row>
    <row r="415" spans="1:2" ht="12.75">
      <c r="A415" s="3"/>
      <c r="B415" s="3"/>
    </row>
    <row r="416" spans="1:2" ht="12.75">
      <c r="A416" s="3"/>
      <c r="B416" s="3"/>
    </row>
    <row r="417" spans="1:2" ht="12.75">
      <c r="A417" s="3"/>
      <c r="B417" s="3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ht="12.75">
      <c r="A1345" s="3"/>
    </row>
    <row r="1346" ht="12.75">
      <c r="A1346" s="3"/>
    </row>
  </sheetData>
  <sheetProtection/>
  <mergeCells count="78">
    <mergeCell ref="Y9:AG9"/>
    <mergeCell ref="AJ9:AL9"/>
    <mergeCell ref="CF4:CF10"/>
    <mergeCell ref="CG4:CG10"/>
    <mergeCell ref="AV4:AV10"/>
    <mergeCell ref="S7:AQ7"/>
    <mergeCell ref="S9:U9"/>
    <mergeCell ref="V9:X9"/>
    <mergeCell ref="AU4:AU10"/>
    <mergeCell ref="S6:AC6"/>
    <mergeCell ref="AE6:AQ6"/>
    <mergeCell ref="CH4:CH10"/>
    <mergeCell ref="BT9:BU9"/>
    <mergeCell ref="BV9:BX9"/>
    <mergeCell ref="CA9:CD9"/>
    <mergeCell ref="BN8:BX8"/>
    <mergeCell ref="BN9:BP9"/>
    <mergeCell ref="BQ9:BS9"/>
    <mergeCell ref="S8:AM8"/>
    <mergeCell ref="AW7:BM7"/>
    <mergeCell ref="H3:R3"/>
    <mergeCell ref="S4:AQ4"/>
    <mergeCell ref="J4:J10"/>
    <mergeCell ref="S3:AV3"/>
    <mergeCell ref="R4:R10"/>
    <mergeCell ref="AT4:AT10"/>
    <mergeCell ref="AR4:AR10"/>
    <mergeCell ref="AS4:AS10"/>
    <mergeCell ref="S5:AQ5"/>
    <mergeCell ref="M4:M10"/>
    <mergeCell ref="A3:A10"/>
    <mergeCell ref="B3:B10"/>
    <mergeCell ref="E4:E10"/>
    <mergeCell ref="C3:C10"/>
    <mergeCell ref="D3:D10"/>
    <mergeCell ref="O4:O10"/>
    <mergeCell ref="Q4:Q10"/>
    <mergeCell ref="P4:P10"/>
    <mergeCell ref="N4:N10"/>
    <mergeCell ref="H4:H10"/>
    <mergeCell ref="F4:F10"/>
    <mergeCell ref="I4:I10"/>
    <mergeCell ref="L4:L10"/>
    <mergeCell ref="G4:G10"/>
    <mergeCell ref="K4:K10"/>
    <mergeCell ref="AW3:CI3"/>
    <mergeCell ref="AW6:BH6"/>
    <mergeCell ref="CE4:CE10"/>
    <mergeCell ref="AW9:AX9"/>
    <mergeCell ref="BB9:BF9"/>
    <mergeCell ref="AW4:CD4"/>
    <mergeCell ref="AW5:CD5"/>
    <mergeCell ref="BJ6:CD6"/>
    <mergeCell ref="CI4:CI10"/>
    <mergeCell ref="BN7:BX7"/>
    <mergeCell ref="CJ3:EA3"/>
    <mergeCell ref="DW4:DW10"/>
    <mergeCell ref="DX4:DX10"/>
    <mergeCell ref="DY4:DY10"/>
    <mergeCell ref="DZ4:DZ10"/>
    <mergeCell ref="EA4:EA10"/>
    <mergeCell ref="CJ9:CL9"/>
    <mergeCell ref="CJ8:CW8"/>
    <mergeCell ref="CJ4:DV4"/>
    <mergeCell ref="CJ5:DV5"/>
    <mergeCell ref="CY6:DV6"/>
    <mergeCell ref="CJ7:DV7"/>
    <mergeCell ref="CM9:CV9"/>
    <mergeCell ref="DL9:DV9"/>
    <mergeCell ref="CJ6:CW6"/>
    <mergeCell ref="AW8:AY8"/>
    <mergeCell ref="AZ8:BM8"/>
    <mergeCell ref="CY8:DV8"/>
    <mergeCell ref="DI9:DK9"/>
    <mergeCell ref="CY9:DA9"/>
    <mergeCell ref="DB9:DD9"/>
    <mergeCell ref="DE9:DF9"/>
    <mergeCell ref="DG9:DH9"/>
  </mergeCells>
  <conditionalFormatting sqref="E14:E64">
    <cfRule type="cellIs" priority="1" dxfId="0" operator="notEqual" stopIfTrue="1">
      <formula>C14</formula>
    </cfRule>
    <cfRule type="cellIs" priority="2" dxfId="1" operator="equal" stopIfTrue="1">
      <formula>C14</formula>
    </cfRule>
  </conditionalFormatting>
  <conditionalFormatting sqref="DZ33:DZ37 DY29:DZ31 EA11:EA66 DW14:DX65 DY14:DZ27 DZ40:DZ62 DY33:DY65 AR14:AS43 CU66:CW66 CG14:CH27 F14:F65 CJ66:CQ66 BJ66:CD66 AW66:BH66 CE65:CG65 CI65:CI66 CE29:CI31 CI11:CI28 CE32:CF32 CI32 CE33:CI37 CI38:CI39 CE38:CG39 AT14:AU27 AE66:AQ66 CE40:CI64 S66:AC66 AU48:AU62 AR48:AT64 AT39:AT43 AU40:AU43 AR44:AU47 AT33:AU37 AT29:AU31 AV11:AV66 CE14:CF28 CY66:DV6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240" verticalDpi="240" orientation="landscape" pageOrder="overThenDown" paperSize="8" scale="71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Администратор</cp:lastModifiedBy>
  <cp:lastPrinted>2018-07-05T12:09:58Z</cp:lastPrinted>
  <dcterms:created xsi:type="dcterms:W3CDTF">2004-04-27T05:40:45Z</dcterms:created>
  <dcterms:modified xsi:type="dcterms:W3CDTF">2018-07-05T12:10:00Z</dcterms:modified>
  <cp:category/>
  <cp:version/>
  <cp:contentType/>
  <cp:contentStatus/>
</cp:coreProperties>
</file>